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firstSheet="4" activeTab="8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<sst xmlns="http://schemas.openxmlformats.org/spreadsheetml/2006/main" count="1100" uniqueCount="409">
  <si>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</si>
  <si>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</si>
  <si>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</si>
  <si>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</si>
  <si>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</si>
  <si>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</si>
  <si>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</si>
  <si>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</si>
  <si>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</si>
  <si>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</si>
  <si>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</si>
  <si>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</si>
  <si>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</si>
  <si>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</si>
  <si>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</si>
  <si>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</si>
  <si>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</si>
  <si>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</si>
  <si>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</si>
  <si>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</si>
  <si>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</si>
  <si>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декабря</t>
  </si>
  <si>
    <t>18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</si>
  <si>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</si>
  <si>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</si>
  <si>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</si>
  <si>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</si>
  <si>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</si>
  <si>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</si>
  <si>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</si>
  <si>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</si>
  <si>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</si>
  <si>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</si>
  <si>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</si>
  <si>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</si>
  <si>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</si>
  <si>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</si>
  <si>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</si>
  <si>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</si>
  <si>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</si>
  <si>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</si>
  <si>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</si>
  <si>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</si>
  <si>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</si>
  <si>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</si>
  <si>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</si>
  <si>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</si>
  <si>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</si>
  <si>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</si>
  <si>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</si>
  <si>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</si>
  <si>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</si>
  <si>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</si>
  <si>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</si>
  <si>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</si>
  <si>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</si>
  <si>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</si>
  <si>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</si>
  <si>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</si>
  <si>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</si>
  <si>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</si>
  <si>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</si>
  <si>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</si>
  <si>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</si>
  <si>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</si>
  <si>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</si>
  <si>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</si>
  <si>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</si>
  <si>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</si>
  <si>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</si>
  <si>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</si>
  <si>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</si>
  <si>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</si>
  <si>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</si>
  <si>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</si>
  <si>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</si>
  <si>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</si>
  <si>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</si>
  <si>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</si>
  <si>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</si>
  <si>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</si>
  <si>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</si>
  <si>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</si>
  <si>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</si>
  <si>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</si>
  <si>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</si>
  <si>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</si>
  <si>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</si>
  <si>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</si>
  <si>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</si>
  <si>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</si>
  <si>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</si>
  <si>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</si>
  <si>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</si>
  <si>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</si>
  <si>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</si>
  <si>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</si>
  <si>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</si>
  <si>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</si>
  <si>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</si>
  <si>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</si>
  <si>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</si>
  <si>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</si>
  <si>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</si>
  <si>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</si>
  <si>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</si>
  <si>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</si>
  <si>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</si>
  <si>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</si>
  <si>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</si>
  <si>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</si>
  <si>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</si>
  <si>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</si>
  <si>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</si>
  <si>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</si>
  <si>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</si>
  <si>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</si>
  <si>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</si>
  <si>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</si>
  <si>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</si>
  <si>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</si>
  <si>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</si>
  <si>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</si>
  <si>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</si>
  <si>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</si>
  <si>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</si>
  <si>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</si>
  <si>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</si>
  <si>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</si>
  <si>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</si>
  <si>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</si>
  <si>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</si>
  <si>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</si>
  <si>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</si>
  <si>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</si>
  <si>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</si>
  <si>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</si>
  <si>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</si>
  <si>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</si>
  <si>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</si>
  <si>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</si>
  <si>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</si>
  <si>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</si>
  <si>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</si>
  <si>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</si>
  <si>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</si>
  <si>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</si>
  <si>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</si>
  <si>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</si>
  <si>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</si>
  <si>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</si>
  <si>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</si>
  <si>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</si>
  <si>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</si>
  <si>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</si>
  <si>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</si>
  <si>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</si>
  <si>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</si>
  <si>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</si>
  <si>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</si>
  <si>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</si>
  <si>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</si>
  <si>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</si>
  <si>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29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</si>
  <si>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</si>
  <si>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</si>
  <si>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</si>
  <si>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</si>
  <si>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</si>
  <si>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</si>
  <si>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</si>
  <si>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</si>
  <si>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</si>
  <si>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</si>
  <si>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</si>
  <si>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</si>
  <si>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</si>
  <si>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</si>
  <si>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</si>
  <si>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</si>
  <si>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</si>
  <si>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</si>
  <si>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</si>
  <si>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</si>
  <si>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</si>
  <si>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</si>
  <si>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</si>
  <si>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</si>
  <si>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</si>
  <si>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</si>
  <si>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</si>
  <si>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</si>
  <si>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</si>
  <si>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</si>
  <si>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</si>
  <si>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</si>
  <si>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</si>
  <si>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</si>
  <si>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</si>
  <si>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</si>
  <si>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</si>
  <si>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</si>
  <si>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</si>
  <si>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</si>
  <si>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</si>
  <si>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</si>
  <si>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</si>
  <si>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</si>
  <si>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</si>
  <si>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</si>
  <si>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</si>
  <si>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</si>
  <si>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</si>
  <si>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</si>
  <si>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</si>
  <si>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</si>
  <si>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</si>
  <si>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</si>
  <si>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</si>
  <si>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</si>
  <si>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</si>
  <si>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</si>
  <si>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</si>
  <si>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</si>
  <si>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</si>
  <si>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</si>
  <si>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</si>
  <si>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</si>
  <si>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</si>
  <si>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</si>
  <si>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</si>
  <si>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</si>
  <si>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</si>
  <si>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</si>
  <si>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</si>
  <si>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</si>
  <si>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</si>
  <si>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</si>
  <si>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</si>
  <si>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</si>
  <si>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</si>
  <si>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</si>
  <si>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</si>
  <si>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</si>
  <si>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</si>
  <si>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</si>
  <si>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</si>
  <si>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</si>
  <si>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</si>
  <si>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</si>
  <si>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</si>
  <si>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</si>
  <si>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</si>
  <si>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</si>
  <si>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</si>
  <si>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</si>
  <si>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</si>
  <si>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</si>
  <si>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</si>
  <si>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</si>
  <si>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</si>
  <si>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</si>
  <si>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</si>
  <si>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</si>
  <si>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</si>
  <si>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</si>
  <si>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</si>
  <si>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29.12.2018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</si>
  <si>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</si>
  <si>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</si>
  <si>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</si>
  <si>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</si>
  <si>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</si>
  <si>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</si>
  <si>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</si>
  <si>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"29" декабря </t>
    </r>
    <r>
      <rPr>
        <b/>
        <u val="single"/>
        <sz val="11"/>
        <rFont val="Times New Roman"/>
        <family val="1"/>
      </rPr>
      <t xml:space="preserve"> 2018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</si>
  <si>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</si>
  <si>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01.01.201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</si>
  <si>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</si>
  <si>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</si>
  <si>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</si>
  <si>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"01" января  2019 г.</t>
    </r>
  </si>
  <si>
    <t xml:space="preserve">декабря </t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</si>
  <si>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</si>
  <si>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</si>
  <si>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</si>
  <si>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</si>
  <si>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</si>
  <si>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</si>
  <si>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</si>
  <si>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</si>
  <si>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</si>
  <si>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</si>
  <si>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</si>
  <si>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</si>
  <si>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</si>
  <si>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</si>
  <si>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</si>
  <si>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</si>
  <si>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</si>
  <si>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</si>
  <si>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</si>
  <si>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</si>
  <si>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</si>
  <si>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</si>
  <si>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</si>
  <si>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</si>
  <si>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</si>
  <si>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</si>
  <si>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</si>
  <si>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</si>
  <si>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</si>
  <si>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</si>
  <si>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</si>
  <si>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</si>
  <si>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</si>
  <si>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</si>
  <si>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</si>
  <si>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</si>
  <si>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</si>
  <si>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</si>
  <si>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</si>
  <si>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</si>
  <si>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</si>
  <si>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</si>
  <si>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</si>
  <si>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</si>
  <si>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</si>
  <si>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</si>
  <si>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</si>
  <si>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</si>
  <si>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</si>
  <si>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</si>
  <si>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</si>
  <si>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</si>
  <si>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</si>
  <si>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</si>
  <si>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</si>
  <si>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</si>
  <si>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</si>
  <si>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</si>
  <si>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</si>
  <si>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</si>
  <si>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</si>
  <si>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</si>
  <si>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</si>
  <si>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</si>
  <si>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</si>
  <si>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</si>
  <si>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</si>
  <si>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</si>
  <si>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</si>
  <si>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</si>
  <si>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</si>
  <si>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</si>
  <si>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</si>
  <si>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</si>
  <si>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</si>
  <si>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</si>
  <si>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</si>
  <si>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</si>
  <si>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</si>
  <si>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</si>
  <si>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</si>
  <si>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</si>
  <si>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</si>
  <si>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</si>
  <si>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</si>
  <si>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</si>
  <si>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</si>
  <si>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</si>
  <si>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</si>
  <si>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</si>
  <si>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</si>
  <si>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</si>
  <si>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</si>
  <si>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</si>
  <si>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</si>
  <si>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</si>
  <si>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</si>
  <si>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</si>
  <si>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</si>
  <si>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</si>
  <si>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</si>
  <si>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</si>
  <si>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</si>
  <si>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2019 г.</t>
    </r>
  </si>
  <si>
    <t>0701</t>
  </si>
  <si>
    <t xml:space="preserve">отдел Образования Администрации Каменского района 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</si>
  <si>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</si>
  <si>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</si>
  <si>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</si>
  <si>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</si>
  <si>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</si>
  <si>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</si>
  <si>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</si>
  <si>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</si>
  <si>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</si>
  <si>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</si>
  <si>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</si>
  <si>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</si>
  <si>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</si>
  <si>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</si>
  <si>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</si>
  <si>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</si>
  <si>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</si>
  <si>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</si>
  <si>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</si>
  <si>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>№1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</si>
</sst>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26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27" xfId="0" applyNumberFormat="1" applyFont="1" applyFill="1" applyBorder="1" applyAlignment="1">
      <alignment horizontal="center"/>
    </xf>
    <xf numFmtId="49" fontId="82" fillId="0" borderId="28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29" xfId="0" applyNumberFormat="1" applyFont="1" applyFill="1" applyBorder="1" applyAlignment="1">
      <alignment horizontal="center"/>
    </xf>
    <xf numFmtId="49" fontId="82" fillId="0" borderId="3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79" fillId="0" borderId="34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49" fontId="82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49" fontId="82" fillId="0" borderId="44" xfId="0" applyNumberFormat="1" applyFont="1" applyFill="1" applyBorder="1" applyAlignment="1">
      <alignment horizontal="center"/>
    </xf>
    <xf numFmtId="0" fontId="83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48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78" fillId="0" borderId="24" xfId="0" applyNumberFormat="1" applyFont="1" applyBorder="1" applyAlignment="1">
      <alignment horizontal="center" vertical="center"/>
    </xf>
    <xf numFmtId="0" fontId="78" fillId="0" borderId="48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48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76" fillId="0" borderId="5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4" fontId="7" fillId="0" borderId="62" xfId="0" applyNumberFormat="1" applyFont="1" applyFill="1" applyBorder="1" applyAlignment="1">
      <alignment horizontal="center" vertic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0" fontId="7" fillId="0" borderId="60" xfId="0" applyNumberFormat="1" applyFont="1" applyFill="1" applyBorder="1" applyAlignment="1">
      <alignment horizontal="center" vertical="top"/>
    </xf>
    <xf numFmtId="0" fontId="7" fillId="0" borderId="5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3" fontId="12" fillId="0" borderId="23" xfId="0" applyNumberFormat="1" applyFont="1" applyBorder="1" applyAlignment="1">
      <alignment horizontal="center" vertical="center"/>
    </xf>
    <xf numFmtId="43" fontId="12" fillId="0" borderId="24" xfId="0" applyNumberFormat="1" applyFont="1" applyBorder="1" applyAlignment="1">
      <alignment horizontal="right" vertical="center"/>
    </xf>
    <xf numFmtId="43" fontId="12" fillId="0" borderId="48" xfId="0" applyNumberFormat="1" applyFont="1" applyBorder="1" applyAlignment="1">
      <alignment horizontal="right" vertical="center"/>
    </xf>
    <xf numFmtId="43" fontId="12" fillId="0" borderId="55" xfId="0" applyNumberFormat="1" applyFont="1" applyBorder="1" applyAlignment="1">
      <alignment horizontal="right" vertical="center"/>
    </xf>
    <xf numFmtId="43" fontId="12" fillId="0" borderId="24" xfId="0" applyNumberFormat="1" applyFont="1" applyBorder="1" applyAlignment="1">
      <alignment horizontal="center" vertical="center"/>
    </xf>
    <xf numFmtId="43" fontId="12" fillId="0" borderId="48" xfId="0" applyNumberFormat="1" applyFont="1" applyBorder="1" applyAlignment="1">
      <alignment horizontal="center" vertical="center"/>
    </xf>
    <xf numFmtId="43" fontId="12" fillId="0" borderId="55" xfId="0" applyNumberFormat="1" applyFont="1" applyBorder="1" applyAlignment="1">
      <alignment horizontal="center" vertical="center"/>
    </xf>
    <xf numFmtId="43" fontId="3" fillId="33" borderId="23" xfId="0" applyNumberFormat="1" applyFont="1" applyFill="1" applyBorder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left" vertical="center" wrapText="1"/>
    </xf>
    <xf numFmtId="43" fontId="3" fillId="0" borderId="24" xfId="0" applyNumberFormat="1" applyFont="1" applyBorder="1" applyAlignment="1">
      <alignment horizontal="center" vertical="center"/>
    </xf>
    <xf numFmtId="43" fontId="3" fillId="0" borderId="48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48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3" fontId="3" fillId="0" borderId="2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3" fontId="12" fillId="0" borderId="25" xfId="0" applyNumberFormat="1" applyFont="1" applyFill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43" fontId="12" fillId="0" borderId="59" xfId="0" applyNumberFormat="1" applyFont="1" applyFill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43" fontId="12" fillId="0" borderId="13" xfId="0" applyNumberFormat="1" applyFont="1" applyFill="1" applyBorder="1" applyAlignment="1">
      <alignment horizontal="center"/>
    </xf>
    <xf numFmtId="43" fontId="12" fillId="0" borderId="1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59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43" fontId="12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48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48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171" fontId="12" fillId="0" borderId="24" xfId="0" applyNumberFormat="1" applyFont="1" applyFill="1" applyBorder="1" applyAlignment="1">
      <alignment horizontal="center" vertical="top"/>
    </xf>
    <xf numFmtId="0" fontId="12" fillId="0" borderId="48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0" fillId="0" borderId="48" xfId="0" applyFill="1" applyBorder="1" applyAlignment="1">
      <alignment/>
    </xf>
    <xf numFmtId="0" fontId="0" fillId="0" borderId="55" xfId="0" applyFill="1" applyBorder="1" applyAlignment="1">
      <alignment/>
    </xf>
    <xf numFmtId="171" fontId="1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71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48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43" fontId="12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view="pageBreakPreview" zoomScale="120" zoomScaleNormal="120" zoomScaleSheetLayoutView="120" zoomScalePageLayoutView="0" workbookViewId="0" topLeftCell="A10">
      <selection activeCell="ES18" sqref="ES18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08" t="s">
        <v>4</v>
      </c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</row>
    <row r="9" spans="68:167" s="9" customFormat="1" ht="10.5" customHeight="1">
      <c r="BP9" s="209" t="s">
        <v>285</v>
      </c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68:167" s="14" customFormat="1" ht="9.75" customHeight="1">
      <c r="BP10" s="177" t="s">
        <v>5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</row>
    <row r="11" spans="68:167" s="9" customFormat="1" ht="10.5" customHeight="1"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68:167" s="14" customFormat="1" ht="9.75" customHeight="1">
      <c r="BP12" s="176" t="s">
        <v>6</v>
      </c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</row>
    <row r="13" spans="68:167" s="9" customFormat="1" ht="10.5" customHeight="1"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59"/>
      <c r="CM13" s="59"/>
      <c r="DT13" s="59"/>
      <c r="DU13" s="59"/>
      <c r="DV13" s="59"/>
      <c r="DW13" s="59"/>
      <c r="DX13" s="59"/>
      <c r="DY13" s="209" t="s">
        <v>286</v>
      </c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</row>
    <row r="14" spans="68:167" s="14" customFormat="1" ht="9.75" customHeight="1">
      <c r="BP14" s="176" t="s">
        <v>7</v>
      </c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29"/>
      <c r="CM14" s="29"/>
      <c r="DY14" s="177" t="s">
        <v>8</v>
      </c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</row>
    <row r="15" spans="68:167" s="9" customFormat="1" ht="10.5" customHeight="1">
      <c r="BP15" s="27" t="s">
        <v>9</v>
      </c>
      <c r="BQ15" s="148" t="s">
        <v>163</v>
      </c>
      <c r="BR15" s="148"/>
      <c r="BS15" s="148"/>
      <c r="BT15" s="148"/>
      <c r="BU15" s="148"/>
      <c r="BV15" s="139" t="s">
        <v>9</v>
      </c>
      <c r="BW15" s="139"/>
      <c r="BX15" s="148" t="s">
        <v>21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69">
        <v>20</v>
      </c>
      <c r="CV15" s="169"/>
      <c r="CW15" s="169"/>
      <c r="CX15" s="169"/>
      <c r="CY15" s="171" t="s">
        <v>22</v>
      </c>
      <c r="CZ15" s="171"/>
      <c r="DA15" s="171"/>
      <c r="DB15" s="139" t="s">
        <v>10</v>
      </c>
      <c r="DC15" s="139"/>
      <c r="DD15" s="139"/>
      <c r="FK15" s="27"/>
    </row>
    <row r="16" spans="2:154" s="5" customFormat="1" ht="15" customHeight="1">
      <c r="B16" s="138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1" t="s">
        <v>13</v>
      </c>
      <c r="EK17" s="201"/>
      <c r="EL17" s="201"/>
      <c r="EM17" s="201"/>
      <c r="EN17" s="113" t="s">
        <v>14</v>
      </c>
      <c r="EO17" s="113"/>
      <c r="EP17" s="113"/>
      <c r="EQ17" s="113"/>
      <c r="ES17" s="138" t="s">
        <v>408</v>
      </c>
      <c r="ET17" s="138"/>
      <c r="EU17" s="138"/>
      <c r="EV17" s="138"/>
      <c r="EZ17" s="202" t="s">
        <v>15</v>
      </c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4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5" t="s">
        <v>18</v>
      </c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7"/>
    </row>
    <row r="19" spans="43:167" s="9" customFormat="1" ht="10.5" customHeight="1">
      <c r="AQ19" s="27" t="s">
        <v>19</v>
      </c>
      <c r="AR19" s="156" t="s">
        <v>163</v>
      </c>
      <c r="AS19" s="156"/>
      <c r="AT19" s="156"/>
      <c r="AU19" s="156"/>
      <c r="AV19" s="156"/>
      <c r="AW19" s="139" t="s">
        <v>9</v>
      </c>
      <c r="AX19" s="139"/>
      <c r="AY19" s="156" t="s">
        <v>21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69">
        <v>20</v>
      </c>
      <c r="BW19" s="169"/>
      <c r="BX19" s="169"/>
      <c r="BY19" s="169"/>
      <c r="BZ19" s="170" t="s">
        <v>22</v>
      </c>
      <c r="CA19" s="170"/>
      <c r="CB19" s="170"/>
      <c r="CC19" s="139" t="s">
        <v>10</v>
      </c>
      <c r="CD19" s="139"/>
      <c r="CE19" s="139"/>
      <c r="ER19" s="27"/>
      <c r="ES19" s="27"/>
      <c r="ET19" s="27"/>
      <c r="EU19" s="27"/>
      <c r="EX19" s="27" t="s">
        <v>23</v>
      </c>
      <c r="EZ19" s="192" t="s">
        <v>267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4.25" customHeight="1">
      <c r="A20" s="9" t="s">
        <v>24</v>
      </c>
      <c r="AO20" s="150" t="s">
        <v>393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R20" s="27"/>
      <c r="ES20" s="27"/>
      <c r="ET20" s="27"/>
      <c r="EU20" s="27"/>
      <c r="EX20" s="27"/>
      <c r="EZ20" s="152" t="s">
        <v>391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5.75" customHeight="1">
      <c r="A21" s="9" t="s">
        <v>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R21" s="27"/>
      <c r="ES21" s="27"/>
      <c r="ET21" s="27"/>
      <c r="EU21" s="27"/>
      <c r="EX21" s="27" t="s">
        <v>26</v>
      </c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2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27</v>
      </c>
      <c r="AP23" s="105"/>
      <c r="AQ23" s="105"/>
      <c r="AR23" s="105"/>
      <c r="AY23" s="161" t="s">
        <v>394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28</v>
      </c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9" t="s">
        <v>29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R25" s="27"/>
      <c r="ES25" s="27"/>
      <c r="ET25" s="27"/>
      <c r="EU25" s="27"/>
      <c r="EX25" s="117" t="s">
        <v>30</v>
      </c>
      <c r="EZ25" s="195" t="s">
        <v>392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9" t="s">
        <v>31</v>
      </c>
      <c r="AO26" s="140" t="s">
        <v>388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R26" s="27"/>
      <c r="ES26" s="27"/>
      <c r="ET26" s="27"/>
      <c r="EU26" s="27"/>
      <c r="EX26" s="27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9" t="s">
        <v>32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R27" s="27"/>
      <c r="ES27" s="27"/>
      <c r="ET27" s="27"/>
      <c r="EU27" s="27"/>
      <c r="EX27" s="27" t="s">
        <v>33</v>
      </c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9" t="s">
        <v>31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N28" s="17"/>
      <c r="EO28" s="17"/>
      <c r="EP28" s="17"/>
      <c r="EQ28" s="17"/>
      <c r="ER28" s="117"/>
      <c r="ES28" s="117"/>
      <c r="ET28" s="117"/>
      <c r="EU28" s="117"/>
      <c r="EW28" s="17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9" t="s">
        <v>34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26</v>
      </c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9" t="s">
        <v>35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36</v>
      </c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2:167" s="9" customFormat="1" ht="10.5" customHeight="1"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37</v>
      </c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2:167" s="14" customFormat="1" ht="10.5" customHeight="1">
      <c r="L32" s="176" t="s">
        <v>38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39</v>
      </c>
      <c r="AO34" s="167" t="s">
        <v>397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</row>
    <row r="35" spans="1:142" ht="12" customHeight="1">
      <c r="A35" s="106" t="s">
        <v>40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</row>
    <row r="36" spans="1:142" ht="12" customHeight="1">
      <c r="A36" s="106" t="s">
        <v>41</v>
      </c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</row>
    <row r="37" spans="1:142" ht="12" customHeight="1">
      <c r="A37" s="106" t="s">
        <v>42</v>
      </c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43</v>
      </c>
      <c r="EZ39" s="185" t="s">
        <v>44</v>
      </c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7"/>
    </row>
    <row r="40" spans="1:167" s="9" customFormat="1" ht="10.5" customHeight="1">
      <c r="A40" s="9" t="s">
        <v>45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H40" s="188" t="s">
        <v>395</v>
      </c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ET40" s="27"/>
      <c r="EU40" s="27"/>
      <c r="EW40" s="17"/>
      <c r="EX40" s="27" t="s">
        <v>46</v>
      </c>
      <c r="EZ40" s="189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1"/>
    </row>
    <row r="41" spans="14:58" s="14" customFormat="1" ht="10.5" customHeight="1">
      <c r="N41" s="176" t="s">
        <v>7</v>
      </c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H41" s="177" t="s">
        <v>8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1:167" ht="10.5" customHeight="1">
      <c r="A42" s="9" t="s">
        <v>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8" t="s">
        <v>48</v>
      </c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0" t="s">
        <v>50</v>
      </c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H44" s="175" t="s">
        <v>270</v>
      </c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X44" s="43"/>
      <c r="BY44" s="9" t="s">
        <v>52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6" t="s">
        <v>7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H45" s="177" t="s">
        <v>8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X45" s="43"/>
      <c r="BY45" s="9" t="s">
        <v>53</v>
      </c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Z45" s="174"/>
      <c r="DA45" s="174"/>
      <c r="DB45" s="174"/>
      <c r="DC45" s="174"/>
      <c r="DD45" s="174"/>
      <c r="DE45" s="174"/>
      <c r="DF45" s="174"/>
      <c r="DG45" s="174"/>
      <c r="DH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FJ45" s="9"/>
      <c r="FK45" s="56"/>
    </row>
    <row r="46" spans="1:167" ht="10.5" customHeight="1">
      <c r="A46" s="9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2" t="s">
        <v>54</v>
      </c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Z46" s="172" t="s">
        <v>7</v>
      </c>
      <c r="DA46" s="172"/>
      <c r="DB46" s="172"/>
      <c r="DC46" s="172"/>
      <c r="DD46" s="172"/>
      <c r="DE46" s="172"/>
      <c r="DF46" s="172"/>
      <c r="DG46" s="172"/>
      <c r="DH46" s="172"/>
      <c r="DJ46" s="172" t="s">
        <v>8</v>
      </c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C46" s="172" t="s">
        <v>55</v>
      </c>
      <c r="ED46" s="172"/>
      <c r="EE46" s="172"/>
      <c r="EF46" s="172"/>
      <c r="EG46" s="172"/>
      <c r="EH46" s="172"/>
      <c r="EI46" s="172"/>
      <c r="EJ46" s="172"/>
      <c r="EK46" s="172"/>
      <c r="EL46" s="172"/>
      <c r="FJ46" s="57"/>
      <c r="FK46" s="56"/>
    </row>
    <row r="47" spans="1:167" ht="10.5" customHeight="1">
      <c r="A47" s="9" t="s">
        <v>53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O47" s="175" t="s">
        <v>396</v>
      </c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H47" s="156" t="s">
        <v>271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69" t="s">
        <v>9</v>
      </c>
      <c r="BZ47" s="169"/>
      <c r="CA47" s="148"/>
      <c r="CB47" s="148"/>
      <c r="CC47" s="148"/>
      <c r="CD47" s="148"/>
      <c r="CE47" s="148"/>
      <c r="CF47" s="139" t="s">
        <v>9</v>
      </c>
      <c r="CG47" s="139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69">
        <v>20</v>
      </c>
      <c r="DF47" s="169"/>
      <c r="DG47" s="169"/>
      <c r="DH47" s="169"/>
      <c r="DI47" s="171"/>
      <c r="DJ47" s="171"/>
      <c r="DK47" s="171"/>
      <c r="DL47" s="139" t="s">
        <v>10</v>
      </c>
      <c r="DM47" s="139"/>
      <c r="DN47" s="139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2" t="s">
        <v>54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D48" s="172" t="s">
        <v>7</v>
      </c>
      <c r="AE48" s="172"/>
      <c r="AF48" s="172"/>
      <c r="AG48" s="172"/>
      <c r="AH48" s="172"/>
      <c r="AI48" s="172"/>
      <c r="AJ48" s="172"/>
      <c r="AK48" s="172"/>
      <c r="AL48" s="172"/>
      <c r="AM48" s="172"/>
      <c r="AO48" s="172" t="s">
        <v>8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H48" s="173" t="s">
        <v>55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9" t="s">
        <v>9</v>
      </c>
      <c r="B49" s="169"/>
      <c r="C49" s="156" t="s">
        <v>163</v>
      </c>
      <c r="D49" s="156"/>
      <c r="E49" s="156"/>
      <c r="F49" s="156"/>
      <c r="G49" s="156"/>
      <c r="H49" s="139" t="s">
        <v>9</v>
      </c>
      <c r="I49" s="139"/>
      <c r="J49" s="156" t="s">
        <v>21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69">
        <v>20</v>
      </c>
      <c r="AH49" s="169"/>
      <c r="AI49" s="169"/>
      <c r="AJ49" s="169"/>
      <c r="AK49" s="170" t="s">
        <v>22</v>
      </c>
      <c r="AL49" s="170"/>
      <c r="AM49" s="170"/>
      <c r="AN49" s="139" t="s">
        <v>10</v>
      </c>
      <c r="AO49" s="139"/>
      <c r="AP49" s="139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49"/>
  <sheetViews>
    <sheetView view="pageBreakPreview" zoomScaleSheetLayoutView="100" zoomScalePageLayoutView="0" workbookViewId="0" topLeftCell="A34">
      <selection activeCell="G37" sqref="G37:X37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179</v>
      </c>
    </row>
    <row r="2" spans="105:161" s="6" customFormat="1" ht="47.25" customHeight="1">
      <c r="DA2" s="393" t="s">
        <v>180</v>
      </c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  <c r="ES2" s="393"/>
      <c r="ET2" s="393"/>
      <c r="EU2" s="393"/>
      <c r="EV2" s="393"/>
      <c r="EW2" s="393"/>
      <c r="EX2" s="393"/>
      <c r="EY2" s="393"/>
      <c r="EZ2" s="393"/>
      <c r="FA2" s="393"/>
      <c r="FB2" s="393"/>
      <c r="FC2" s="393"/>
      <c r="FD2" s="393"/>
      <c r="FE2" s="393"/>
    </row>
    <row r="3" ht="3" customHeight="1"/>
    <row r="4" s="9" customFormat="1" ht="11.25">
      <c r="DA4" s="12" t="s">
        <v>181</v>
      </c>
    </row>
    <row r="5" s="7" customFormat="1" ht="15">
      <c r="FE5" s="13"/>
    </row>
    <row r="7" spans="1:161" s="10" customFormat="1" ht="15.75">
      <c r="A7" s="394" t="s">
        <v>182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</row>
    <row r="9" spans="1:161" s="7" customFormat="1" ht="15">
      <c r="A9" s="243" t="s">
        <v>183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</row>
    <row r="10" ht="6" customHeight="1"/>
    <row r="11" spans="1:161" s="1" customFormat="1" ht="14.25">
      <c r="A11" s="1" t="s">
        <v>184</v>
      </c>
      <c r="X11" s="395" t="s">
        <v>316</v>
      </c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6" t="s">
        <v>185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7" t="s">
        <v>318</v>
      </c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7"/>
      <c r="ES13" s="397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</row>
    <row r="14" ht="9.75" customHeight="1"/>
    <row r="15" spans="1:161" s="7" customFormat="1" ht="15">
      <c r="A15" s="243" t="s">
        <v>186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</row>
    <row r="16" ht="10.5" customHeight="1"/>
    <row r="17" spans="1:161" s="2" customFormat="1" ht="13.5" customHeight="1">
      <c r="A17" s="292" t="s">
        <v>66</v>
      </c>
      <c r="B17" s="293"/>
      <c r="C17" s="293"/>
      <c r="D17" s="293"/>
      <c r="E17" s="293"/>
      <c r="F17" s="294"/>
      <c r="G17" s="292" t="s">
        <v>187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  <c r="Y17" s="292" t="s">
        <v>188</v>
      </c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4"/>
      <c r="AO17" s="246" t="s">
        <v>189</v>
      </c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8"/>
      <c r="DI17" s="292" t="s">
        <v>190</v>
      </c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4"/>
      <c r="DY17" s="292" t="s">
        <v>191</v>
      </c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4"/>
      <c r="EO17" s="292" t="s">
        <v>192</v>
      </c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2" customFormat="1" ht="13.5" customHeight="1">
      <c r="A18" s="295"/>
      <c r="B18" s="296"/>
      <c r="C18" s="296"/>
      <c r="D18" s="296"/>
      <c r="E18" s="296"/>
      <c r="F18" s="297"/>
      <c r="G18" s="295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  <c r="Y18" s="295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  <c r="AO18" s="292" t="s">
        <v>91</v>
      </c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46" t="s">
        <v>60</v>
      </c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95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7"/>
      <c r="DY18" s="295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7"/>
      <c r="EO18" s="295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s="2" customFormat="1" ht="39.75" customHeight="1">
      <c r="A19" s="298"/>
      <c r="B19" s="299"/>
      <c r="C19" s="299"/>
      <c r="D19" s="299"/>
      <c r="E19" s="299"/>
      <c r="F19" s="300"/>
      <c r="G19" s="298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 s="298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298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300"/>
      <c r="BF19" s="274" t="s">
        <v>193</v>
      </c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 t="s">
        <v>194</v>
      </c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 t="s">
        <v>195</v>
      </c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98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300"/>
      <c r="DY19" s="298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300"/>
      <c r="EO19" s="298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300"/>
    </row>
    <row r="20" spans="1:161" s="3" customFormat="1" ht="12.75">
      <c r="A20" s="306">
        <v>1</v>
      </c>
      <c r="B20" s="306"/>
      <c r="C20" s="306"/>
      <c r="D20" s="306"/>
      <c r="E20" s="306"/>
      <c r="F20" s="306"/>
      <c r="G20" s="306">
        <v>2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>
        <v>3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>
        <v>4</v>
      </c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>
        <v>5</v>
      </c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>
        <v>6</v>
      </c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>
        <v>7</v>
      </c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>
        <v>8</v>
      </c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>
        <v>9</v>
      </c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>
        <v>10</v>
      </c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</row>
    <row r="21" spans="1:161" s="4" customFormat="1" ht="15" customHeight="1">
      <c r="A21" s="390" t="s">
        <v>319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2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 t="s">
        <v>178</v>
      </c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 t="s">
        <v>178</v>
      </c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 t="s">
        <v>178</v>
      </c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 t="s">
        <v>178</v>
      </c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 t="s">
        <v>178</v>
      </c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 t="s">
        <v>178</v>
      </c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 t="s">
        <v>178</v>
      </c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</row>
    <row r="22" spans="1:161" s="4" customFormat="1" ht="15" customHeight="1">
      <c r="A22" s="385" t="s">
        <v>44</v>
      </c>
      <c r="B22" s="385"/>
      <c r="C22" s="385"/>
      <c r="D22" s="385"/>
      <c r="E22" s="385"/>
      <c r="F22" s="385"/>
      <c r="G22" s="386" t="s">
        <v>45</v>
      </c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5" t="s">
        <v>178</v>
      </c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>
        <f>AO30</f>
        <v>19702.6</v>
      </c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>
        <f>BF30</f>
        <v>13588</v>
      </c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>
        <f>CQ30</f>
        <v>6114.6</v>
      </c>
      <c r="CR22" s="385"/>
      <c r="CS22" s="385"/>
      <c r="CT22" s="385"/>
      <c r="CU22" s="385"/>
      <c r="CV22" s="385"/>
      <c r="CW22" s="385"/>
      <c r="CX22" s="385"/>
      <c r="CY22" s="385"/>
      <c r="CZ22" s="385"/>
      <c r="DA22" s="385"/>
      <c r="DB22" s="385"/>
      <c r="DC22" s="385"/>
      <c r="DD22" s="385"/>
      <c r="DE22" s="385"/>
      <c r="DF22" s="385"/>
      <c r="DG22" s="385"/>
      <c r="DH22" s="385"/>
      <c r="DI22" s="385"/>
      <c r="DJ22" s="385"/>
      <c r="DK22" s="385"/>
      <c r="DL22" s="385"/>
      <c r="DM22" s="385"/>
      <c r="DN22" s="385"/>
      <c r="DO22" s="385"/>
      <c r="DP22" s="385"/>
      <c r="DQ22" s="385"/>
      <c r="DR22" s="385"/>
      <c r="DS22" s="385"/>
      <c r="DT22" s="385"/>
      <c r="DU22" s="385"/>
      <c r="DV22" s="385"/>
      <c r="DW22" s="385"/>
      <c r="DX22" s="385"/>
      <c r="DY22" s="385"/>
      <c r="DZ22" s="385"/>
      <c r="EA22" s="385"/>
      <c r="EB22" s="385"/>
      <c r="EC22" s="385"/>
      <c r="ED22" s="385"/>
      <c r="EE22" s="385"/>
      <c r="EF22" s="385"/>
      <c r="EG22" s="385"/>
      <c r="EH22" s="385"/>
      <c r="EI22" s="385"/>
      <c r="EJ22" s="385"/>
      <c r="EK22" s="385"/>
      <c r="EL22" s="385"/>
      <c r="EM22" s="385"/>
      <c r="EN22" s="385"/>
      <c r="EO22" s="385">
        <f>EO30</f>
        <v>236431.19999999998</v>
      </c>
      <c r="EP22" s="385"/>
      <c r="EQ22" s="385"/>
      <c r="ER22" s="385"/>
      <c r="ES22" s="385"/>
      <c r="ET22" s="385"/>
      <c r="EU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</row>
    <row r="23" spans="1:161" s="4" customFormat="1" ht="29.25" customHeight="1">
      <c r="A23" s="385" t="s">
        <v>218</v>
      </c>
      <c r="B23" s="385"/>
      <c r="C23" s="385"/>
      <c r="D23" s="385"/>
      <c r="E23" s="385"/>
      <c r="F23" s="385"/>
      <c r="G23" s="386" t="s">
        <v>293</v>
      </c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5" t="s">
        <v>178</v>
      </c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>
        <f>AO31</f>
        <v>13379.8</v>
      </c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>
        <f>BF31</f>
        <v>5456</v>
      </c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>
        <f>BX31</f>
        <v>4923</v>
      </c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>
        <f>CQ31</f>
        <v>3000.8</v>
      </c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>
        <f>EO31</f>
        <v>160557.59999999998</v>
      </c>
      <c r="EP23" s="385"/>
      <c r="EQ23" s="385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</row>
    <row r="24" spans="1:161" s="4" customFormat="1" ht="29.25" customHeight="1">
      <c r="A24" s="385" t="s">
        <v>229</v>
      </c>
      <c r="B24" s="385"/>
      <c r="C24" s="385"/>
      <c r="D24" s="385"/>
      <c r="E24" s="385"/>
      <c r="F24" s="385"/>
      <c r="G24" s="386" t="s">
        <v>294</v>
      </c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5" t="s">
        <v>178</v>
      </c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>
        <f>AO32+AO33+AO34+AO35+AO36</f>
        <v>232712.59999999998</v>
      </c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>
        <f>BF32+BF33+BF34+BF35+BF36</f>
        <v>39995</v>
      </c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>
        <f>BX32+BX33+BX34+BX35+BX36</f>
        <v>50509.5</v>
      </c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>
        <f>CQ32+CQ33+CQ34+CQ35+CQ36</f>
        <v>73108.70000000001</v>
      </c>
      <c r="CR24" s="385"/>
      <c r="CS24" s="385"/>
      <c r="CT24" s="385"/>
      <c r="CU24" s="385"/>
      <c r="CV24" s="385"/>
      <c r="CW24" s="385"/>
      <c r="CX24" s="385"/>
      <c r="CY24" s="385"/>
      <c r="CZ24" s="385"/>
      <c r="DA24" s="385"/>
      <c r="DB24" s="385"/>
      <c r="DC24" s="385"/>
      <c r="DD24" s="385"/>
      <c r="DE24" s="385"/>
      <c r="DF24" s="385"/>
      <c r="DG24" s="385"/>
      <c r="DH24" s="385"/>
      <c r="DI24" s="385"/>
      <c r="DJ24" s="385"/>
      <c r="DK24" s="385"/>
      <c r="DL24" s="385"/>
      <c r="DM24" s="385"/>
      <c r="DN24" s="385"/>
      <c r="DO24" s="385"/>
      <c r="DP24" s="385"/>
      <c r="DQ24" s="385"/>
      <c r="DR24" s="385"/>
      <c r="DS24" s="385"/>
      <c r="DT24" s="385"/>
      <c r="DU24" s="385"/>
      <c r="DV24" s="385"/>
      <c r="DW24" s="385"/>
      <c r="DX24" s="385"/>
      <c r="DY24" s="385"/>
      <c r="DZ24" s="385"/>
      <c r="EA24" s="385"/>
      <c r="EB24" s="385"/>
      <c r="EC24" s="385"/>
      <c r="ED24" s="385"/>
      <c r="EE24" s="385"/>
      <c r="EF24" s="385"/>
      <c r="EG24" s="385"/>
      <c r="EH24" s="385"/>
      <c r="EI24" s="385"/>
      <c r="EJ24" s="385"/>
      <c r="EK24" s="385"/>
      <c r="EL24" s="385"/>
      <c r="EM24" s="385"/>
      <c r="EN24" s="385"/>
      <c r="EO24" s="385">
        <f>EO32+EO33+EO34+EO35+EO36</f>
        <v>2792551.2</v>
      </c>
      <c r="EP24" s="385"/>
      <c r="EQ24" s="385"/>
      <c r="ER24" s="385"/>
      <c r="ES24" s="385"/>
      <c r="ET24" s="385"/>
      <c r="EU24" s="385"/>
      <c r="EV24" s="385"/>
      <c r="EW24" s="385"/>
      <c r="EX24" s="385"/>
      <c r="EY24" s="385"/>
      <c r="EZ24" s="385"/>
      <c r="FA24" s="385"/>
      <c r="FB24" s="385"/>
      <c r="FC24" s="385"/>
      <c r="FD24" s="385"/>
      <c r="FE24" s="385"/>
    </row>
    <row r="25" spans="1:161" s="4" customFormat="1" ht="29.25" customHeight="1">
      <c r="A25" s="385" t="s">
        <v>287</v>
      </c>
      <c r="B25" s="385"/>
      <c r="C25" s="385"/>
      <c r="D25" s="385"/>
      <c r="E25" s="385"/>
      <c r="F25" s="385"/>
      <c r="G25" s="386" t="s">
        <v>296</v>
      </c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5" t="s">
        <v>178</v>
      </c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>
        <f>AO37+AO38</f>
        <v>115340</v>
      </c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>
        <f>BF37+BF38</f>
        <v>4720</v>
      </c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>
        <f>BX37+BX38</f>
        <v>77580</v>
      </c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>
        <f>CQ37</f>
        <v>0</v>
      </c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>
        <f>EO37+EO38</f>
        <v>1384080</v>
      </c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</row>
    <row r="26" spans="1:161" s="4" customFormat="1" ht="15" customHeight="1">
      <c r="A26" s="385" t="s">
        <v>288</v>
      </c>
      <c r="B26" s="385"/>
      <c r="C26" s="385"/>
      <c r="D26" s="385"/>
      <c r="E26" s="385"/>
      <c r="F26" s="385"/>
      <c r="G26" s="386" t="s">
        <v>295</v>
      </c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5" t="s">
        <v>178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>
        <f>AO39+AO40+AO43+AO44+AO45+AO46+AO47+AO48</f>
        <v>110048.4</v>
      </c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>
        <f>BF39+BF40+BF43+BF44+BF45+BF46+BF47+BF48</f>
        <v>23730</v>
      </c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>
        <f>BX39+BX40+BX43+BX44+BX45+BX46+BX47+BX48</f>
        <v>77883.4</v>
      </c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5"/>
      <c r="DJ26" s="385"/>
      <c r="DK26" s="385"/>
      <c r="DL26" s="385"/>
      <c r="DM26" s="385"/>
      <c r="DN26" s="385"/>
      <c r="DO26" s="385"/>
      <c r="DP26" s="385"/>
      <c r="DQ26" s="385"/>
      <c r="DR26" s="385"/>
      <c r="DS26" s="385"/>
      <c r="DT26" s="385"/>
      <c r="DU26" s="385"/>
      <c r="DV26" s="385"/>
      <c r="DW26" s="385"/>
      <c r="DX26" s="385"/>
      <c r="DY26" s="385"/>
      <c r="DZ26" s="385"/>
      <c r="EA26" s="385"/>
      <c r="EB26" s="385"/>
      <c r="EC26" s="385"/>
      <c r="ED26" s="385"/>
      <c r="EE26" s="385"/>
      <c r="EF26" s="385"/>
      <c r="EG26" s="385"/>
      <c r="EH26" s="385"/>
      <c r="EI26" s="385"/>
      <c r="EJ26" s="385"/>
      <c r="EK26" s="385"/>
      <c r="EL26" s="385"/>
      <c r="EM26" s="385"/>
      <c r="EN26" s="385"/>
      <c r="EO26" s="385">
        <f>EO39+EO40+EO43+EO44+EO45+EO46+EO47+EO48</f>
        <v>1320580</v>
      </c>
      <c r="EP26" s="385"/>
      <c r="EQ26" s="385"/>
      <c r="ER26" s="385"/>
      <c r="ES26" s="385"/>
      <c r="ET26" s="385"/>
      <c r="EU26" s="385"/>
      <c r="EV26" s="385"/>
      <c r="EW26" s="385"/>
      <c r="EX26" s="385"/>
      <c r="EY26" s="385"/>
      <c r="EZ26" s="385"/>
      <c r="FA26" s="385"/>
      <c r="FB26" s="385"/>
      <c r="FC26" s="385"/>
      <c r="FD26" s="385"/>
      <c r="FE26" s="385"/>
    </row>
    <row r="27" spans="1:161" s="4" customFormat="1" ht="15" customHeight="1">
      <c r="A27" s="381" t="s">
        <v>196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3"/>
      <c r="EO27" s="377">
        <f>EO22+EO23+EO24+EO25+EO26</f>
        <v>5894200</v>
      </c>
      <c r="EP27" s="377"/>
      <c r="EQ27" s="377"/>
      <c r="ER27" s="377"/>
      <c r="ES27" s="377"/>
      <c r="ET27" s="377"/>
      <c r="EU27" s="377"/>
      <c r="EV27" s="377"/>
      <c r="EW27" s="377"/>
      <c r="EX27" s="377"/>
      <c r="EY27" s="377"/>
      <c r="EZ27" s="377"/>
      <c r="FA27" s="377"/>
      <c r="FB27" s="377"/>
      <c r="FC27" s="377"/>
      <c r="FD27" s="377"/>
      <c r="FE27" s="377"/>
    </row>
    <row r="28" spans="1:161" s="4" customFormat="1" ht="15" customHeight="1">
      <c r="A28" s="387" t="s">
        <v>60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388"/>
      <c r="EA28" s="388"/>
      <c r="EB28" s="388"/>
      <c r="EC28" s="388"/>
      <c r="ED28" s="388"/>
      <c r="EE28" s="388"/>
      <c r="EF28" s="388"/>
      <c r="EG28" s="388"/>
      <c r="EH28" s="388"/>
      <c r="EI28" s="388"/>
      <c r="EJ28" s="388"/>
      <c r="EK28" s="388"/>
      <c r="EL28" s="388"/>
      <c r="EM28" s="388"/>
      <c r="EN28" s="388"/>
      <c r="EO28" s="388"/>
      <c r="EP28" s="388"/>
      <c r="EQ28" s="388"/>
      <c r="ER28" s="388"/>
      <c r="ES28" s="388"/>
      <c r="ET28" s="388"/>
      <c r="EU28" s="388"/>
      <c r="EV28" s="388"/>
      <c r="EW28" s="388"/>
      <c r="EX28" s="388"/>
      <c r="EY28" s="388"/>
      <c r="EZ28" s="388"/>
      <c r="FA28" s="388"/>
      <c r="FB28" s="388"/>
      <c r="FC28" s="388"/>
      <c r="FD28" s="388"/>
      <c r="FE28" s="389"/>
    </row>
    <row r="29" spans="1:161" s="4" customFormat="1" ht="15" customHeight="1">
      <c r="A29" s="387" t="s">
        <v>317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8"/>
      <c r="EZ29" s="388"/>
      <c r="FA29" s="388"/>
      <c r="FB29" s="388"/>
      <c r="FC29" s="388"/>
      <c r="FD29" s="388"/>
      <c r="FE29" s="389"/>
    </row>
    <row r="30" spans="1:161" s="4" customFormat="1" ht="15" customHeight="1">
      <c r="A30" s="385" t="s">
        <v>44</v>
      </c>
      <c r="B30" s="385"/>
      <c r="C30" s="385"/>
      <c r="D30" s="385"/>
      <c r="E30" s="385"/>
      <c r="F30" s="385"/>
      <c r="G30" s="386" t="s">
        <v>298</v>
      </c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5">
        <v>1</v>
      </c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4">
        <f>BF30+CQ30</f>
        <v>19702.6</v>
      </c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5">
        <v>13588</v>
      </c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385"/>
      <c r="CO30" s="385"/>
      <c r="CP30" s="385"/>
      <c r="CQ30" s="385">
        <v>6114.6</v>
      </c>
      <c r="CR30" s="385"/>
      <c r="CS30" s="385"/>
      <c r="CT30" s="385"/>
      <c r="CU30" s="385"/>
      <c r="CV30" s="385"/>
      <c r="CW30" s="385"/>
      <c r="CX30" s="385"/>
      <c r="CY30" s="385"/>
      <c r="CZ30" s="385"/>
      <c r="DA30" s="385"/>
      <c r="DB30" s="385"/>
      <c r="DC30" s="385"/>
      <c r="DD30" s="385"/>
      <c r="DE30" s="385"/>
      <c r="DF30" s="385"/>
      <c r="DG30" s="385"/>
      <c r="DH30" s="385"/>
      <c r="DI30" s="385"/>
      <c r="DJ30" s="385"/>
      <c r="DK30" s="385"/>
      <c r="DL30" s="385"/>
      <c r="DM30" s="385"/>
      <c r="DN30" s="385"/>
      <c r="DO30" s="385"/>
      <c r="DP30" s="385"/>
      <c r="DQ30" s="385"/>
      <c r="DR30" s="385"/>
      <c r="DS30" s="385"/>
      <c r="DT30" s="385"/>
      <c r="DU30" s="385"/>
      <c r="DV30" s="385"/>
      <c r="DW30" s="385"/>
      <c r="DX30" s="385"/>
      <c r="DY30" s="385">
        <v>1</v>
      </c>
      <c r="DZ30" s="385"/>
      <c r="EA30" s="385"/>
      <c r="EB30" s="385"/>
      <c r="EC30" s="385"/>
      <c r="ED30" s="385"/>
      <c r="EE30" s="385"/>
      <c r="EF30" s="385"/>
      <c r="EG30" s="385"/>
      <c r="EH30" s="385"/>
      <c r="EI30" s="385"/>
      <c r="EJ30" s="385"/>
      <c r="EK30" s="385"/>
      <c r="EL30" s="385"/>
      <c r="EM30" s="385"/>
      <c r="EN30" s="385"/>
      <c r="EO30" s="385">
        <f>AO30*12</f>
        <v>236431.19999999998</v>
      </c>
      <c r="EP30" s="385"/>
      <c r="EQ30" s="385"/>
      <c r="ER30" s="385"/>
      <c r="ES30" s="385"/>
      <c r="ET30" s="385"/>
      <c r="EU30" s="385"/>
      <c r="EV30" s="385"/>
      <c r="EW30" s="385"/>
      <c r="EX30" s="385"/>
      <c r="EY30" s="385"/>
      <c r="EZ30" s="385"/>
      <c r="FA30" s="385"/>
      <c r="FB30" s="385"/>
      <c r="FC30" s="385"/>
      <c r="FD30" s="385"/>
      <c r="FE30" s="385"/>
    </row>
    <row r="31" spans="1:161" s="4" customFormat="1" ht="21.75" customHeight="1">
      <c r="A31" s="385" t="s">
        <v>218</v>
      </c>
      <c r="B31" s="385"/>
      <c r="C31" s="385"/>
      <c r="D31" s="385"/>
      <c r="E31" s="385"/>
      <c r="F31" s="385"/>
      <c r="G31" s="386" t="s">
        <v>300</v>
      </c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5">
        <v>1</v>
      </c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4">
        <f>CQ31+BX31+BF31</f>
        <v>13379.8</v>
      </c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5">
        <v>5456</v>
      </c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>
        <v>4923</v>
      </c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>
        <v>3000.8</v>
      </c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>
        <v>1</v>
      </c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>
        <f aca="true" t="shared" si="0" ref="EO31:EO40">AO31*12</f>
        <v>160557.59999999998</v>
      </c>
      <c r="EP31" s="385"/>
      <c r="EQ31" s="385"/>
      <c r="ER31" s="385"/>
      <c r="ES31" s="385"/>
      <c r="ET31" s="385"/>
      <c r="EU31" s="385"/>
      <c r="EV31" s="385"/>
      <c r="EW31" s="385"/>
      <c r="EX31" s="385"/>
      <c r="EY31" s="385"/>
      <c r="EZ31" s="385"/>
      <c r="FA31" s="385"/>
      <c r="FB31" s="385"/>
      <c r="FC31" s="385"/>
      <c r="FD31" s="385"/>
      <c r="FE31" s="385"/>
    </row>
    <row r="32" spans="1:161" s="4" customFormat="1" ht="15" customHeight="1">
      <c r="A32" s="385" t="s">
        <v>229</v>
      </c>
      <c r="B32" s="385"/>
      <c r="C32" s="385"/>
      <c r="D32" s="385"/>
      <c r="E32" s="385"/>
      <c r="F32" s="385"/>
      <c r="G32" s="386" t="s">
        <v>301</v>
      </c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5">
        <v>0.75</v>
      </c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4">
        <f>(BF32*Y32)+BX32++CQ32</f>
        <v>19472.71</v>
      </c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5">
        <v>8621</v>
      </c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>
        <v>7996</v>
      </c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>
        <v>5010.96</v>
      </c>
      <c r="CR32" s="385"/>
      <c r="CS32" s="385"/>
      <c r="CT32" s="385"/>
      <c r="CU32" s="385"/>
      <c r="CV32" s="385"/>
      <c r="CW32" s="385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>
        <v>1</v>
      </c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>
        <f t="shared" si="0"/>
        <v>233672.52</v>
      </c>
      <c r="EP32" s="385"/>
      <c r="EQ32" s="385"/>
      <c r="ER32" s="385"/>
      <c r="ES32" s="385"/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5"/>
    </row>
    <row r="33" spans="1:161" s="4" customFormat="1" ht="15" customHeight="1">
      <c r="A33" s="385" t="s">
        <v>287</v>
      </c>
      <c r="B33" s="385"/>
      <c r="C33" s="385"/>
      <c r="D33" s="385"/>
      <c r="E33" s="385"/>
      <c r="F33" s="385"/>
      <c r="G33" s="386" t="s">
        <v>302</v>
      </c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5">
        <v>10.4</v>
      </c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4">
        <f aca="true" t="shared" si="1" ref="AO33:AO40">(BF33*Y33)+BX33+CQ33</f>
        <v>180228.67</v>
      </c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5">
        <v>8216</v>
      </c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>
        <v>39319.5</v>
      </c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>
        <v>55462.77</v>
      </c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85"/>
      <c r="DO33" s="385"/>
      <c r="DP33" s="385"/>
      <c r="DQ33" s="385"/>
      <c r="DR33" s="385"/>
      <c r="DS33" s="385"/>
      <c r="DT33" s="385"/>
      <c r="DU33" s="385"/>
      <c r="DV33" s="385"/>
      <c r="DW33" s="385"/>
      <c r="DX33" s="385"/>
      <c r="DY33" s="385">
        <v>1</v>
      </c>
      <c r="DZ33" s="385"/>
      <c r="EA33" s="385"/>
      <c r="EB33" s="385"/>
      <c r="EC33" s="385"/>
      <c r="ED33" s="385"/>
      <c r="EE33" s="385"/>
      <c r="EF33" s="385"/>
      <c r="EG33" s="385"/>
      <c r="EH33" s="385"/>
      <c r="EI33" s="385"/>
      <c r="EJ33" s="385"/>
      <c r="EK33" s="385"/>
      <c r="EL33" s="385"/>
      <c r="EM33" s="385"/>
      <c r="EN33" s="385"/>
      <c r="EO33" s="385">
        <f t="shared" si="0"/>
        <v>2162744.04</v>
      </c>
      <c r="EP33" s="385"/>
      <c r="EQ33" s="385"/>
      <c r="ER33" s="385"/>
      <c r="ES33" s="385"/>
      <c r="ET33" s="385"/>
      <c r="EU33" s="385"/>
      <c r="EV33" s="385"/>
      <c r="EW33" s="385"/>
      <c r="EX33" s="385"/>
      <c r="EY33" s="385"/>
      <c r="EZ33" s="385"/>
      <c r="FA33" s="385"/>
      <c r="FB33" s="385"/>
      <c r="FC33" s="385"/>
      <c r="FD33" s="385"/>
      <c r="FE33" s="385"/>
    </row>
    <row r="34" spans="1:161" s="4" customFormat="1" ht="15" customHeight="1">
      <c r="A34" s="385" t="s">
        <v>288</v>
      </c>
      <c r="B34" s="385"/>
      <c r="C34" s="385"/>
      <c r="D34" s="385"/>
      <c r="E34" s="385"/>
      <c r="F34" s="385"/>
      <c r="G34" s="386" t="s">
        <v>303</v>
      </c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5">
        <v>0.5</v>
      </c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4">
        <f t="shared" si="1"/>
        <v>8739.8</v>
      </c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5">
        <v>8216</v>
      </c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>
        <v>3194</v>
      </c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>
        <v>1437.8</v>
      </c>
      <c r="CR34" s="385"/>
      <c r="CS34" s="385"/>
      <c r="CT34" s="385"/>
      <c r="CU34" s="385"/>
      <c r="CV34" s="385"/>
      <c r="CW34" s="385"/>
      <c r="CX34" s="385"/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>
        <v>1</v>
      </c>
      <c r="DZ34" s="385"/>
      <c r="EA34" s="385"/>
      <c r="EB34" s="385"/>
      <c r="EC34" s="385"/>
      <c r="ED34" s="385"/>
      <c r="EE34" s="385"/>
      <c r="EF34" s="385"/>
      <c r="EG34" s="385"/>
      <c r="EH34" s="385"/>
      <c r="EI34" s="385"/>
      <c r="EJ34" s="385"/>
      <c r="EK34" s="385"/>
      <c r="EL34" s="385"/>
      <c r="EM34" s="385"/>
      <c r="EN34" s="385"/>
      <c r="EO34" s="385">
        <f t="shared" si="0"/>
        <v>104877.59999999999</v>
      </c>
      <c r="EP34" s="385"/>
      <c r="EQ34" s="385"/>
      <c r="ER34" s="385"/>
      <c r="ES34" s="385"/>
      <c r="ET34" s="385"/>
      <c r="EU34" s="385"/>
      <c r="EV34" s="385"/>
      <c r="EW34" s="385"/>
      <c r="EX34" s="385"/>
      <c r="EY34" s="385"/>
      <c r="EZ34" s="385"/>
      <c r="FA34" s="385"/>
      <c r="FB34" s="385"/>
      <c r="FC34" s="385"/>
      <c r="FD34" s="385"/>
      <c r="FE34" s="385"/>
    </row>
    <row r="35" spans="1:161" s="4" customFormat="1" ht="24.75" customHeight="1">
      <c r="A35" s="385" t="s">
        <v>289</v>
      </c>
      <c r="B35" s="385"/>
      <c r="C35" s="385"/>
      <c r="D35" s="385"/>
      <c r="E35" s="385"/>
      <c r="F35" s="385"/>
      <c r="G35" s="386" t="s">
        <v>304</v>
      </c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5">
        <v>1</v>
      </c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4">
        <f t="shared" si="1"/>
        <v>14493.74</v>
      </c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5">
        <v>7471</v>
      </c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>
        <v>0</v>
      </c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>
        <v>7022.74</v>
      </c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5"/>
      <c r="DG35" s="385"/>
      <c r="DH35" s="385"/>
      <c r="DI35" s="385"/>
      <c r="DJ35" s="385"/>
      <c r="DK35" s="385"/>
      <c r="DL35" s="385"/>
      <c r="DM35" s="385"/>
      <c r="DN35" s="385"/>
      <c r="DO35" s="385"/>
      <c r="DP35" s="385"/>
      <c r="DQ35" s="385"/>
      <c r="DR35" s="385"/>
      <c r="DS35" s="385"/>
      <c r="DT35" s="385"/>
      <c r="DU35" s="385"/>
      <c r="DV35" s="385"/>
      <c r="DW35" s="385"/>
      <c r="DX35" s="385"/>
      <c r="DY35" s="385">
        <v>1</v>
      </c>
      <c r="DZ35" s="385"/>
      <c r="EA35" s="385"/>
      <c r="EB35" s="385"/>
      <c r="EC35" s="385"/>
      <c r="ED35" s="385"/>
      <c r="EE35" s="385"/>
      <c r="EF35" s="385"/>
      <c r="EG35" s="385"/>
      <c r="EH35" s="385"/>
      <c r="EI35" s="385"/>
      <c r="EJ35" s="385"/>
      <c r="EK35" s="385"/>
      <c r="EL35" s="385"/>
      <c r="EM35" s="385"/>
      <c r="EN35" s="385"/>
      <c r="EO35" s="385">
        <f t="shared" si="0"/>
        <v>173924.88</v>
      </c>
      <c r="EP35" s="385"/>
      <c r="EQ35" s="385"/>
      <c r="ER35" s="385"/>
      <c r="ES35" s="385"/>
      <c r="ET35" s="385"/>
      <c r="EU35" s="385"/>
      <c r="EV35" s="385"/>
      <c r="EW35" s="385"/>
      <c r="EX35" s="385"/>
      <c r="EY35" s="385"/>
      <c r="EZ35" s="385"/>
      <c r="FA35" s="385"/>
      <c r="FB35" s="385"/>
      <c r="FC35" s="385"/>
      <c r="FD35" s="385"/>
      <c r="FE35" s="385"/>
    </row>
    <row r="36" spans="1:161" s="4" customFormat="1" ht="30" customHeight="1">
      <c r="A36" s="385" t="s">
        <v>290</v>
      </c>
      <c r="B36" s="385"/>
      <c r="C36" s="385"/>
      <c r="D36" s="385"/>
      <c r="E36" s="385"/>
      <c r="F36" s="385"/>
      <c r="G36" s="386" t="s">
        <v>305</v>
      </c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5">
        <v>0.75</v>
      </c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4">
        <f t="shared" si="1"/>
        <v>9777.68</v>
      </c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5">
        <v>7471</v>
      </c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>
        <v>0</v>
      </c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>
        <v>4174.43</v>
      </c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  <c r="DT36" s="385"/>
      <c r="DU36" s="385"/>
      <c r="DV36" s="385"/>
      <c r="DW36" s="385"/>
      <c r="DX36" s="385"/>
      <c r="DY36" s="385">
        <v>1</v>
      </c>
      <c r="DZ36" s="385"/>
      <c r="EA36" s="385"/>
      <c r="EB36" s="385"/>
      <c r="EC36" s="385"/>
      <c r="ED36" s="385"/>
      <c r="EE36" s="385"/>
      <c r="EF36" s="385"/>
      <c r="EG36" s="385"/>
      <c r="EH36" s="385"/>
      <c r="EI36" s="385"/>
      <c r="EJ36" s="385"/>
      <c r="EK36" s="385"/>
      <c r="EL36" s="385"/>
      <c r="EM36" s="385"/>
      <c r="EN36" s="385"/>
      <c r="EO36" s="385">
        <f>AO36*12</f>
        <v>117332.16</v>
      </c>
      <c r="EP36" s="385"/>
      <c r="EQ36" s="385"/>
      <c r="ER36" s="385"/>
      <c r="ES36" s="385"/>
      <c r="ET36" s="385"/>
      <c r="EU36" s="385"/>
      <c r="EV36" s="385"/>
      <c r="EW36" s="385"/>
      <c r="EX36" s="385"/>
      <c r="EY36" s="385"/>
      <c r="EZ36" s="385"/>
      <c r="FA36" s="385"/>
      <c r="FB36" s="385"/>
      <c r="FC36" s="385"/>
      <c r="FD36" s="385"/>
      <c r="FE36" s="385"/>
    </row>
    <row r="37" spans="1:161" s="4" customFormat="1" ht="15" customHeight="1">
      <c r="A37" s="385" t="s">
        <v>291</v>
      </c>
      <c r="B37" s="385"/>
      <c r="C37" s="385"/>
      <c r="D37" s="385"/>
      <c r="E37" s="385"/>
      <c r="F37" s="385"/>
      <c r="G37" s="386" t="s">
        <v>306</v>
      </c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5"/>
      <c r="DS37" s="385"/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5"/>
      <c r="EL37" s="385"/>
      <c r="EM37" s="385"/>
      <c r="EN37" s="385"/>
      <c r="EO37" s="385">
        <f t="shared" si="0"/>
        <v>0</v>
      </c>
      <c r="EP37" s="385"/>
      <c r="EQ37" s="385"/>
      <c r="ER37" s="385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</row>
    <row r="38" spans="1:161" s="4" customFormat="1" ht="15" customHeight="1">
      <c r="A38" s="385" t="s">
        <v>292</v>
      </c>
      <c r="B38" s="385"/>
      <c r="C38" s="385"/>
      <c r="D38" s="385"/>
      <c r="E38" s="385"/>
      <c r="F38" s="385"/>
      <c r="G38" s="386" t="s">
        <v>307</v>
      </c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5">
        <v>8</v>
      </c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4">
        <f t="shared" si="1"/>
        <v>115340</v>
      </c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5">
        <v>4720</v>
      </c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>
        <v>77580</v>
      </c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  <c r="DT38" s="385"/>
      <c r="DU38" s="385"/>
      <c r="DV38" s="385"/>
      <c r="DW38" s="385"/>
      <c r="DX38" s="385"/>
      <c r="DY38" s="385">
        <v>1</v>
      </c>
      <c r="DZ38" s="385"/>
      <c r="EA38" s="385"/>
      <c r="EB38" s="385"/>
      <c r="EC38" s="385"/>
      <c r="ED38" s="385"/>
      <c r="EE38" s="385"/>
      <c r="EF38" s="385"/>
      <c r="EG38" s="385"/>
      <c r="EH38" s="385"/>
      <c r="EI38" s="385"/>
      <c r="EJ38" s="385"/>
      <c r="EK38" s="385"/>
      <c r="EL38" s="385"/>
      <c r="EM38" s="385"/>
      <c r="EN38" s="385"/>
      <c r="EO38" s="385">
        <f t="shared" si="0"/>
        <v>1384080</v>
      </c>
      <c r="EP38" s="385"/>
      <c r="EQ38" s="385"/>
      <c r="ER38" s="385"/>
      <c r="ES38" s="385"/>
      <c r="ET38" s="385"/>
      <c r="EU38" s="385"/>
      <c r="EV38" s="385"/>
      <c r="EW38" s="385"/>
      <c r="EX38" s="385"/>
      <c r="EY38" s="385"/>
      <c r="EZ38" s="385"/>
      <c r="FA38" s="385"/>
      <c r="FB38" s="385"/>
      <c r="FC38" s="385"/>
      <c r="FD38" s="385"/>
      <c r="FE38" s="385"/>
    </row>
    <row r="39" spans="1:161" s="4" customFormat="1" ht="15" customHeight="1">
      <c r="A39" s="385" t="s">
        <v>20</v>
      </c>
      <c r="B39" s="385"/>
      <c r="C39" s="385"/>
      <c r="D39" s="385"/>
      <c r="E39" s="385"/>
      <c r="F39" s="385"/>
      <c r="G39" s="386" t="s">
        <v>310</v>
      </c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5">
        <v>0.75</v>
      </c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4">
        <f t="shared" si="1"/>
        <v>9760</v>
      </c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5">
        <v>3880</v>
      </c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>
        <v>6850</v>
      </c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385"/>
      <c r="CU39" s="385"/>
      <c r="CV39" s="385"/>
      <c r="CW39" s="385"/>
      <c r="CX39" s="385"/>
      <c r="CY39" s="385"/>
      <c r="CZ39" s="385"/>
      <c r="DA39" s="385"/>
      <c r="DB39" s="385"/>
      <c r="DC39" s="385"/>
      <c r="DD39" s="385"/>
      <c r="DE39" s="385"/>
      <c r="DF39" s="385"/>
      <c r="DG39" s="385"/>
      <c r="DH39" s="385"/>
      <c r="DI39" s="385"/>
      <c r="DJ39" s="385"/>
      <c r="DK39" s="385"/>
      <c r="DL39" s="385"/>
      <c r="DM39" s="385"/>
      <c r="DN39" s="385"/>
      <c r="DO39" s="385"/>
      <c r="DP39" s="385"/>
      <c r="DQ39" s="385"/>
      <c r="DR39" s="385"/>
      <c r="DS39" s="385"/>
      <c r="DT39" s="385"/>
      <c r="DU39" s="385"/>
      <c r="DV39" s="385"/>
      <c r="DW39" s="385"/>
      <c r="DX39" s="385"/>
      <c r="DY39" s="385">
        <v>1</v>
      </c>
      <c r="DZ39" s="385"/>
      <c r="EA39" s="385"/>
      <c r="EB39" s="385"/>
      <c r="EC39" s="385"/>
      <c r="ED39" s="385"/>
      <c r="EE39" s="385"/>
      <c r="EF39" s="385"/>
      <c r="EG39" s="385"/>
      <c r="EH39" s="385"/>
      <c r="EI39" s="385"/>
      <c r="EJ39" s="385"/>
      <c r="EK39" s="385"/>
      <c r="EL39" s="385"/>
      <c r="EM39" s="385"/>
      <c r="EN39" s="385"/>
      <c r="EO39" s="385">
        <f t="shared" si="0"/>
        <v>117120</v>
      </c>
      <c r="EP39" s="385"/>
      <c r="EQ39" s="385"/>
      <c r="ER39" s="385"/>
      <c r="ES39" s="385"/>
      <c r="ET39" s="385"/>
      <c r="EU39" s="385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/>
    </row>
    <row r="40" spans="1:161" s="4" customFormat="1" ht="15" customHeight="1">
      <c r="A40" s="385" t="s">
        <v>297</v>
      </c>
      <c r="B40" s="385"/>
      <c r="C40" s="385"/>
      <c r="D40" s="385"/>
      <c r="E40" s="385"/>
      <c r="F40" s="385"/>
      <c r="G40" s="386" t="s">
        <v>315</v>
      </c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5">
        <v>1</v>
      </c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4">
        <f t="shared" si="1"/>
        <v>12280</v>
      </c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5">
        <v>3880</v>
      </c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>
        <v>8400</v>
      </c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/>
      <c r="DQ40" s="385"/>
      <c r="DR40" s="385"/>
      <c r="DS40" s="385"/>
      <c r="DT40" s="385"/>
      <c r="DU40" s="385"/>
      <c r="DV40" s="385"/>
      <c r="DW40" s="385"/>
      <c r="DX40" s="385"/>
      <c r="DY40" s="385">
        <v>1</v>
      </c>
      <c r="DZ40" s="385"/>
      <c r="EA40" s="385"/>
      <c r="EB40" s="385"/>
      <c r="EC40" s="385"/>
      <c r="ED40" s="385"/>
      <c r="EE40" s="385"/>
      <c r="EF40" s="385"/>
      <c r="EG40" s="385"/>
      <c r="EH40" s="385"/>
      <c r="EI40" s="385"/>
      <c r="EJ40" s="385"/>
      <c r="EK40" s="385"/>
      <c r="EL40" s="385"/>
      <c r="EM40" s="385"/>
      <c r="EN40" s="385"/>
      <c r="EO40" s="385">
        <f t="shared" si="0"/>
        <v>147360</v>
      </c>
      <c r="EP40" s="385"/>
      <c r="EQ40" s="385"/>
      <c r="ER40" s="385"/>
      <c r="ES40" s="385"/>
      <c r="ET40" s="385"/>
      <c r="EU40" s="385"/>
      <c r="EV40" s="385"/>
      <c r="EW40" s="385"/>
      <c r="EX40" s="385"/>
      <c r="EY40" s="385"/>
      <c r="EZ40" s="385"/>
      <c r="FA40" s="385"/>
      <c r="FB40" s="385"/>
      <c r="FC40" s="385"/>
      <c r="FD40" s="385"/>
      <c r="FE40" s="385"/>
    </row>
    <row r="41" spans="1:161" s="4" customFormat="1" ht="15" customHeight="1">
      <c r="A41" s="378" t="s">
        <v>196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80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 t="s">
        <v>178</v>
      </c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 t="s">
        <v>178</v>
      </c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 t="s">
        <v>178</v>
      </c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  <c r="DB41" s="385"/>
      <c r="DC41" s="385"/>
      <c r="DD41" s="385"/>
      <c r="DE41" s="385"/>
      <c r="DF41" s="385"/>
      <c r="DG41" s="385"/>
      <c r="DH41" s="385"/>
      <c r="DI41" s="385" t="s">
        <v>178</v>
      </c>
      <c r="DJ41" s="385"/>
      <c r="DK41" s="385"/>
      <c r="DL41" s="385"/>
      <c r="DM41" s="385"/>
      <c r="DN41" s="385"/>
      <c r="DO41" s="385"/>
      <c r="DP41" s="385"/>
      <c r="DQ41" s="385"/>
      <c r="DR41" s="385"/>
      <c r="DS41" s="385"/>
      <c r="DT41" s="385"/>
      <c r="DU41" s="385"/>
      <c r="DV41" s="385"/>
      <c r="DW41" s="385"/>
      <c r="DX41" s="385"/>
      <c r="DY41" s="385" t="s">
        <v>178</v>
      </c>
      <c r="DZ41" s="385"/>
      <c r="EA41" s="385"/>
      <c r="EB41" s="385"/>
      <c r="EC41" s="385"/>
      <c r="ED41" s="385"/>
      <c r="EE41" s="385"/>
      <c r="EF41" s="385"/>
      <c r="EG41" s="385"/>
      <c r="EH41" s="385"/>
      <c r="EI41" s="385"/>
      <c r="EJ41" s="385"/>
      <c r="EK41" s="385"/>
      <c r="EL41" s="385"/>
      <c r="EM41" s="385"/>
      <c r="EN41" s="385"/>
      <c r="EO41" s="377">
        <f>EO30+EO31+EO32+EO33+EO34+EO35+EO36+EO37+EO38+EO39+EO40</f>
        <v>4838100</v>
      </c>
      <c r="EP41" s="377"/>
      <c r="EQ41" s="377"/>
      <c r="ER41" s="377"/>
      <c r="ES41" s="377"/>
      <c r="ET41" s="377"/>
      <c r="EU41" s="377"/>
      <c r="EV41" s="377"/>
      <c r="EW41" s="377"/>
      <c r="EX41" s="377"/>
      <c r="EY41" s="377"/>
      <c r="EZ41" s="377"/>
      <c r="FA41" s="377"/>
      <c r="FB41" s="377"/>
      <c r="FC41" s="377"/>
      <c r="FD41" s="377"/>
      <c r="FE41" s="377"/>
    </row>
    <row r="42" spans="1:161" ht="12.75">
      <c r="A42" s="387" t="s">
        <v>299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  <c r="DO42" s="388"/>
      <c r="DP42" s="388"/>
      <c r="DQ42" s="388"/>
      <c r="DR42" s="388"/>
      <c r="DS42" s="388"/>
      <c r="DT42" s="388"/>
      <c r="DU42" s="388"/>
      <c r="DV42" s="388"/>
      <c r="DW42" s="388"/>
      <c r="DX42" s="388"/>
      <c r="DY42" s="388"/>
      <c r="DZ42" s="388"/>
      <c r="EA42" s="388"/>
      <c r="EB42" s="388"/>
      <c r="EC42" s="388"/>
      <c r="ED42" s="388"/>
      <c r="EE42" s="388"/>
      <c r="EF42" s="388"/>
      <c r="EG42" s="388"/>
      <c r="EH42" s="388"/>
      <c r="EI42" s="388"/>
      <c r="EJ42" s="388"/>
      <c r="EK42" s="388"/>
      <c r="EL42" s="388"/>
      <c r="EM42" s="388"/>
      <c r="EN42" s="388"/>
      <c r="EO42" s="388"/>
      <c r="EP42" s="388"/>
      <c r="EQ42" s="388"/>
      <c r="ER42" s="388"/>
      <c r="ES42" s="388"/>
      <c r="ET42" s="388"/>
      <c r="EU42" s="388"/>
      <c r="EV42" s="388"/>
      <c r="EW42" s="388"/>
      <c r="EX42" s="388"/>
      <c r="EY42" s="388"/>
      <c r="EZ42" s="388"/>
      <c r="FA42" s="388"/>
      <c r="FB42" s="388"/>
      <c r="FC42" s="388"/>
      <c r="FD42" s="388"/>
      <c r="FE42" s="389"/>
    </row>
    <row r="43" spans="1:161" ht="12.75">
      <c r="A43" s="385" t="s">
        <v>44</v>
      </c>
      <c r="B43" s="385"/>
      <c r="C43" s="385"/>
      <c r="D43" s="385"/>
      <c r="E43" s="385"/>
      <c r="F43" s="385"/>
      <c r="G43" s="386" t="s">
        <v>308</v>
      </c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5">
        <v>3</v>
      </c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4">
        <f>(Y43*BF43)+BX43+CQ43</f>
        <v>51340</v>
      </c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5">
        <v>4105</v>
      </c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>
        <f>4090.69+17434.31+17500</f>
        <v>39025</v>
      </c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  <c r="DB43" s="385"/>
      <c r="DC43" s="385"/>
      <c r="DD43" s="385"/>
      <c r="DE43" s="385"/>
      <c r="DF43" s="385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  <c r="DT43" s="385"/>
      <c r="DU43" s="385"/>
      <c r="DV43" s="385"/>
      <c r="DW43" s="385"/>
      <c r="DX43" s="385"/>
      <c r="DY43" s="385">
        <v>1</v>
      </c>
      <c r="DZ43" s="385"/>
      <c r="EA43" s="385"/>
      <c r="EB43" s="385"/>
      <c r="EC43" s="385"/>
      <c r="ED43" s="385"/>
      <c r="EE43" s="385"/>
      <c r="EF43" s="385"/>
      <c r="EG43" s="385"/>
      <c r="EH43" s="385"/>
      <c r="EI43" s="385"/>
      <c r="EJ43" s="385"/>
      <c r="EK43" s="385"/>
      <c r="EL43" s="385"/>
      <c r="EM43" s="385"/>
      <c r="EN43" s="385"/>
      <c r="EO43" s="385">
        <f>AO43*12</f>
        <v>616080</v>
      </c>
      <c r="EP43" s="385"/>
      <c r="EQ43" s="385"/>
      <c r="ER43" s="385"/>
      <c r="ES43" s="385"/>
      <c r="ET43" s="385"/>
      <c r="EU43" s="385"/>
      <c r="EV43" s="385"/>
      <c r="EW43" s="385"/>
      <c r="EX43" s="385"/>
      <c r="EY43" s="385"/>
      <c r="EZ43" s="385"/>
      <c r="FA43" s="385"/>
      <c r="FB43" s="385"/>
      <c r="FC43" s="385"/>
      <c r="FD43" s="385"/>
      <c r="FE43" s="385"/>
    </row>
    <row r="44" spans="1:161" ht="12.75">
      <c r="A44" s="385" t="s">
        <v>218</v>
      </c>
      <c r="B44" s="385"/>
      <c r="C44" s="385"/>
      <c r="D44" s="385"/>
      <c r="E44" s="385"/>
      <c r="F44" s="385"/>
      <c r="G44" s="386" t="s">
        <v>309</v>
      </c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5">
        <v>2</v>
      </c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4">
        <f>(Y44*BF44)+BX44+CQ44</f>
        <v>22568.4</v>
      </c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5">
        <v>4105</v>
      </c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>
        <v>14358.4</v>
      </c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385"/>
      <c r="CU44" s="385"/>
      <c r="CV44" s="385"/>
      <c r="CW44" s="385"/>
      <c r="CX44" s="385"/>
      <c r="CY44" s="385"/>
      <c r="CZ44" s="385"/>
      <c r="DA44" s="385"/>
      <c r="DB44" s="385"/>
      <c r="DC44" s="385"/>
      <c r="DD44" s="385"/>
      <c r="DE44" s="385"/>
      <c r="DF44" s="385"/>
      <c r="DG44" s="385"/>
      <c r="DH44" s="385"/>
      <c r="DI44" s="385"/>
      <c r="DJ44" s="385"/>
      <c r="DK44" s="385"/>
      <c r="DL44" s="385"/>
      <c r="DM44" s="385"/>
      <c r="DN44" s="385"/>
      <c r="DO44" s="385"/>
      <c r="DP44" s="385"/>
      <c r="DQ44" s="385"/>
      <c r="DR44" s="385"/>
      <c r="DS44" s="385"/>
      <c r="DT44" s="385"/>
      <c r="DU44" s="385"/>
      <c r="DV44" s="385"/>
      <c r="DW44" s="385"/>
      <c r="DX44" s="385"/>
      <c r="DY44" s="385">
        <v>1</v>
      </c>
      <c r="DZ44" s="385"/>
      <c r="EA44" s="385"/>
      <c r="EB44" s="385"/>
      <c r="EC44" s="385"/>
      <c r="ED44" s="385"/>
      <c r="EE44" s="385"/>
      <c r="EF44" s="385"/>
      <c r="EG44" s="385"/>
      <c r="EH44" s="385"/>
      <c r="EI44" s="385"/>
      <c r="EJ44" s="385"/>
      <c r="EK44" s="385"/>
      <c r="EL44" s="385"/>
      <c r="EM44" s="385"/>
      <c r="EN44" s="385"/>
      <c r="EO44" s="385">
        <f>AO44*12-0.8</f>
        <v>270820.00000000006</v>
      </c>
      <c r="EP44" s="385"/>
      <c r="EQ44" s="385"/>
      <c r="ER44" s="385"/>
      <c r="ES44" s="385"/>
      <c r="ET44" s="385"/>
      <c r="EU44" s="385"/>
      <c r="EV44" s="385"/>
      <c r="EW44" s="385"/>
      <c r="EX44" s="385"/>
      <c r="EY44" s="385"/>
      <c r="EZ44" s="385"/>
      <c r="FA44" s="385"/>
      <c r="FB44" s="385"/>
      <c r="FC44" s="385"/>
      <c r="FD44" s="385"/>
      <c r="FE44" s="385"/>
    </row>
    <row r="45" spans="1:161" ht="12.75">
      <c r="A45" s="385" t="s">
        <v>229</v>
      </c>
      <c r="B45" s="385"/>
      <c r="C45" s="385"/>
      <c r="D45" s="385"/>
      <c r="E45" s="385"/>
      <c r="F45" s="385"/>
      <c r="G45" s="386" t="s">
        <v>311</v>
      </c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5">
        <v>0.75</v>
      </c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4">
        <f>(Y45*BF45)+BX45+CQ45</f>
        <v>8460</v>
      </c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5">
        <v>3880</v>
      </c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5">
        <v>5550</v>
      </c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385"/>
      <c r="CY45" s="385"/>
      <c r="CZ45" s="385"/>
      <c r="DA45" s="385"/>
      <c r="DB45" s="385"/>
      <c r="DC45" s="385"/>
      <c r="DD45" s="385"/>
      <c r="DE45" s="385"/>
      <c r="DF45" s="385"/>
      <c r="DG45" s="385"/>
      <c r="DH45" s="385"/>
      <c r="DI45" s="385"/>
      <c r="DJ45" s="385"/>
      <c r="DK45" s="385"/>
      <c r="DL45" s="385"/>
      <c r="DM45" s="385"/>
      <c r="DN45" s="385"/>
      <c r="DO45" s="385"/>
      <c r="DP45" s="385"/>
      <c r="DQ45" s="385"/>
      <c r="DR45" s="385"/>
      <c r="DS45" s="385"/>
      <c r="DT45" s="385"/>
      <c r="DU45" s="385"/>
      <c r="DV45" s="385"/>
      <c r="DW45" s="385"/>
      <c r="DX45" s="385"/>
      <c r="DY45" s="385">
        <v>1</v>
      </c>
      <c r="DZ45" s="385"/>
      <c r="EA45" s="385"/>
      <c r="EB45" s="385"/>
      <c r="EC45" s="385"/>
      <c r="ED45" s="385"/>
      <c r="EE45" s="385"/>
      <c r="EF45" s="385"/>
      <c r="EG45" s="385"/>
      <c r="EH45" s="385"/>
      <c r="EI45" s="385"/>
      <c r="EJ45" s="385"/>
      <c r="EK45" s="385"/>
      <c r="EL45" s="385"/>
      <c r="EM45" s="385"/>
      <c r="EN45" s="385"/>
      <c r="EO45" s="385">
        <f>AO45*12</f>
        <v>101520</v>
      </c>
      <c r="EP45" s="385"/>
      <c r="EQ45" s="385"/>
      <c r="ER45" s="385"/>
      <c r="ES45" s="385"/>
      <c r="ET45" s="385"/>
      <c r="EU45" s="385"/>
      <c r="EV45" s="385"/>
      <c r="EW45" s="385"/>
      <c r="EX45" s="385"/>
      <c r="EY45" s="385"/>
      <c r="EZ45" s="385"/>
      <c r="FA45" s="385"/>
      <c r="FB45" s="385"/>
      <c r="FC45" s="385"/>
      <c r="FD45" s="385"/>
      <c r="FE45" s="385"/>
    </row>
    <row r="46" spans="1:161" ht="12.75">
      <c r="A46" s="385" t="s">
        <v>287</v>
      </c>
      <c r="B46" s="385"/>
      <c r="C46" s="385"/>
      <c r="D46" s="385"/>
      <c r="E46" s="385"/>
      <c r="F46" s="385"/>
      <c r="G46" s="386" t="s">
        <v>312</v>
      </c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5">
        <f>AO46*12</f>
        <v>0</v>
      </c>
      <c r="EP46" s="385"/>
      <c r="EQ46" s="385"/>
      <c r="ER46" s="385"/>
      <c r="ES46" s="385"/>
      <c r="ET46" s="385"/>
      <c r="EU46" s="385"/>
      <c r="EV46" s="385"/>
      <c r="EW46" s="385"/>
      <c r="EX46" s="385"/>
      <c r="EY46" s="385"/>
      <c r="EZ46" s="385"/>
      <c r="FA46" s="385"/>
      <c r="FB46" s="385"/>
      <c r="FC46" s="385"/>
      <c r="FD46" s="385"/>
      <c r="FE46" s="385"/>
    </row>
    <row r="47" spans="1:161" ht="12.75">
      <c r="A47" s="385" t="s">
        <v>288</v>
      </c>
      <c r="B47" s="385"/>
      <c r="C47" s="385"/>
      <c r="D47" s="385"/>
      <c r="E47" s="385"/>
      <c r="F47" s="385"/>
      <c r="G47" s="386" t="s">
        <v>313</v>
      </c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5">
        <v>0.5</v>
      </c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4">
        <f>(Y47*BF47)+BX47+CQ47</f>
        <v>5640</v>
      </c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5">
        <v>3880</v>
      </c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BX47" s="385">
        <v>3700</v>
      </c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  <c r="DT47" s="385"/>
      <c r="DU47" s="385"/>
      <c r="DV47" s="385"/>
      <c r="DW47" s="385"/>
      <c r="DX47" s="385"/>
      <c r="DY47" s="385">
        <v>1</v>
      </c>
      <c r="DZ47" s="385"/>
      <c r="EA47" s="385"/>
      <c r="EB47" s="385"/>
      <c r="EC47" s="385"/>
      <c r="ED47" s="385"/>
      <c r="EE47" s="385"/>
      <c r="EF47" s="385"/>
      <c r="EG47" s="385"/>
      <c r="EH47" s="385"/>
      <c r="EI47" s="385"/>
      <c r="EJ47" s="385"/>
      <c r="EK47" s="385"/>
      <c r="EL47" s="385"/>
      <c r="EM47" s="385"/>
      <c r="EN47" s="385"/>
      <c r="EO47" s="385">
        <f>AO47*12</f>
        <v>67680</v>
      </c>
      <c r="EP47" s="385"/>
      <c r="EQ47" s="385"/>
      <c r="ER47" s="385"/>
      <c r="ES47" s="385"/>
      <c r="ET47" s="385"/>
      <c r="EU47" s="385"/>
      <c r="EV47" s="385"/>
      <c r="EW47" s="385"/>
      <c r="EX47" s="385"/>
      <c r="EY47" s="385"/>
      <c r="EZ47" s="385"/>
      <c r="FA47" s="385"/>
      <c r="FB47" s="385"/>
      <c r="FC47" s="385"/>
      <c r="FD47" s="385"/>
      <c r="FE47" s="385"/>
    </row>
    <row r="48" spans="1:161" ht="12.75">
      <c r="A48" s="385" t="s">
        <v>289</v>
      </c>
      <c r="B48" s="385"/>
      <c r="C48" s="385"/>
      <c r="D48" s="385"/>
      <c r="E48" s="385"/>
      <c r="F48" s="385"/>
      <c r="G48" s="386" t="s">
        <v>314</v>
      </c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4"/>
      <c r="EL48" s="384"/>
      <c r="EM48" s="384"/>
      <c r="EN48" s="384"/>
      <c r="EO48" s="385">
        <f>AO48*12</f>
        <v>0</v>
      </c>
      <c r="EP48" s="385"/>
      <c r="EQ48" s="385"/>
      <c r="ER48" s="385"/>
      <c r="ES48" s="385"/>
      <c r="ET48" s="385"/>
      <c r="EU48" s="385"/>
      <c r="EV48" s="385"/>
      <c r="EW48" s="385"/>
      <c r="EX48" s="385"/>
      <c r="EY48" s="385"/>
      <c r="EZ48" s="385"/>
      <c r="FA48" s="385"/>
      <c r="FB48" s="385"/>
      <c r="FC48" s="385"/>
      <c r="FD48" s="385"/>
      <c r="FE48" s="385"/>
    </row>
    <row r="49" spans="1:161" ht="12.75">
      <c r="A49" s="378" t="s">
        <v>196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80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 t="s">
        <v>178</v>
      </c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 t="s">
        <v>178</v>
      </c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 t="s">
        <v>178</v>
      </c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 t="s">
        <v>178</v>
      </c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 t="s">
        <v>178</v>
      </c>
      <c r="DZ49" s="377"/>
      <c r="EA49" s="377"/>
      <c r="EB49" s="377"/>
      <c r="EC49" s="377"/>
      <c r="ED49" s="377"/>
      <c r="EE49" s="377"/>
      <c r="EF49" s="377"/>
      <c r="EG49" s="377"/>
      <c r="EH49" s="377"/>
      <c r="EI49" s="377"/>
      <c r="EJ49" s="377"/>
      <c r="EK49" s="377"/>
      <c r="EL49" s="377"/>
      <c r="EM49" s="377"/>
      <c r="EN49" s="377"/>
      <c r="EO49" s="377">
        <f>EO43+EO44+EO45+EO46+EO47+EO48</f>
        <v>1056100</v>
      </c>
      <c r="EP49" s="377"/>
      <c r="EQ49" s="377"/>
      <c r="ER49" s="377"/>
      <c r="ES49" s="377"/>
      <c r="ET49" s="377"/>
      <c r="EU49" s="377"/>
      <c r="EV49" s="377"/>
      <c r="EW49" s="377"/>
      <c r="EX49" s="377"/>
      <c r="EY49" s="377"/>
      <c r="EZ49" s="377"/>
      <c r="FA49" s="377"/>
      <c r="FB49" s="377"/>
      <c r="FC49" s="377"/>
      <c r="FD49" s="377"/>
      <c r="FE49" s="377"/>
    </row>
  </sheetData>
  <sheetProtection/>
  <mergeCells count="281"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EO47:FE47"/>
    <mergeCell ref="A48:F48"/>
    <mergeCell ref="G48:X48"/>
    <mergeCell ref="Y48:AN48"/>
    <mergeCell ref="AO48:BE48"/>
    <mergeCell ref="BF48:BW48"/>
    <mergeCell ref="A27:EN27"/>
    <mergeCell ref="EO27:FE27"/>
    <mergeCell ref="BX48:CP48"/>
    <mergeCell ref="CQ48:DH48"/>
    <mergeCell ref="DI48:DX48"/>
    <mergeCell ref="DY48:EN48"/>
    <mergeCell ref="EO48:FE48"/>
    <mergeCell ref="BX47:CP47"/>
    <mergeCell ref="CQ47:DH47"/>
    <mergeCell ref="DI47:DX47"/>
    <mergeCell ref="CQ49:DH49"/>
    <mergeCell ref="DI49:DX49"/>
    <mergeCell ref="DY49:EN49"/>
    <mergeCell ref="EO49:FE49"/>
    <mergeCell ref="A49:X49"/>
    <mergeCell ref="Y49:AN49"/>
    <mergeCell ref="AO49:BE49"/>
    <mergeCell ref="BF49:BW49"/>
    <mergeCell ref="BX49:CP49"/>
  </mergeCells>
  <printOptions/>
  <pageMargins left="0.71" right="0.71" top="0.75" bottom="0.75" header="0.31" footer="0.31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1"/>
  <sheetViews>
    <sheetView view="pageBreakPreview" zoomScale="110" zoomScaleSheetLayoutView="110" zoomScalePageLayoutView="0" workbookViewId="0" topLeftCell="A36">
      <selection activeCell="H42" sqref="H42:BV42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56" t="s">
        <v>197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</row>
    <row r="3" ht="10.5" customHeight="1"/>
    <row r="4" spans="1:105" s="126" customFormat="1" ht="45" customHeight="1">
      <c r="A4" s="457" t="s">
        <v>66</v>
      </c>
      <c r="B4" s="458"/>
      <c r="C4" s="458"/>
      <c r="D4" s="458"/>
      <c r="E4" s="458"/>
      <c r="F4" s="459"/>
      <c r="G4" s="457" t="s">
        <v>198</v>
      </c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9"/>
      <c r="AE4" s="457" t="s">
        <v>199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9"/>
      <c r="BD4" s="457" t="s">
        <v>200</v>
      </c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9"/>
      <c r="BT4" s="457" t="s">
        <v>201</v>
      </c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9"/>
      <c r="CJ4" s="457" t="s">
        <v>202</v>
      </c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9"/>
    </row>
    <row r="5" spans="1:105" s="127" customFormat="1" ht="12.75">
      <c r="A5" s="455">
        <v>1</v>
      </c>
      <c r="B5" s="455"/>
      <c r="C5" s="455"/>
      <c r="D5" s="455"/>
      <c r="E5" s="455"/>
      <c r="F5" s="455"/>
      <c r="G5" s="455">
        <v>2</v>
      </c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>
        <v>3</v>
      </c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>
        <v>4</v>
      </c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>
        <v>5</v>
      </c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>
        <v>6</v>
      </c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</row>
    <row r="6" spans="1:105" s="128" customFormat="1" ht="15" customHeight="1">
      <c r="A6" s="425"/>
      <c r="B6" s="425"/>
      <c r="C6" s="425"/>
      <c r="D6" s="425"/>
      <c r="E6" s="425"/>
      <c r="F6" s="425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</row>
    <row r="7" spans="1:105" s="128" customFormat="1" ht="15" customHeight="1">
      <c r="A7" s="425"/>
      <c r="B7" s="425"/>
      <c r="C7" s="425"/>
      <c r="D7" s="425"/>
      <c r="E7" s="425"/>
      <c r="F7" s="425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</row>
    <row r="8" spans="1:105" s="128" customFormat="1" ht="15" customHeight="1">
      <c r="A8" s="425"/>
      <c r="B8" s="425"/>
      <c r="C8" s="425"/>
      <c r="D8" s="425"/>
      <c r="E8" s="425"/>
      <c r="F8" s="425"/>
      <c r="G8" s="444" t="s">
        <v>196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5"/>
      <c r="AE8" s="431" t="s">
        <v>178</v>
      </c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 t="s">
        <v>178</v>
      </c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 t="s">
        <v>178</v>
      </c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</row>
    <row r="10" spans="1:105" s="124" customFormat="1" ht="14.25">
      <c r="A10" s="456" t="s">
        <v>203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</row>
    <row r="11" ht="10.5" customHeight="1"/>
    <row r="12" spans="1:105" s="126" customFormat="1" ht="55.5" customHeight="1">
      <c r="A12" s="457" t="s">
        <v>66</v>
      </c>
      <c r="B12" s="458"/>
      <c r="C12" s="458"/>
      <c r="D12" s="458"/>
      <c r="E12" s="458"/>
      <c r="F12" s="459"/>
      <c r="G12" s="457" t="s">
        <v>198</v>
      </c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9"/>
      <c r="AE12" s="457" t="s">
        <v>204</v>
      </c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9"/>
      <c r="AZ12" s="457" t="s">
        <v>205</v>
      </c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9"/>
      <c r="BR12" s="460" t="s">
        <v>206</v>
      </c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5"/>
      <c r="CJ12" s="457" t="s">
        <v>202</v>
      </c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9"/>
    </row>
    <row r="13" spans="1:105" s="127" customFormat="1" ht="12.75">
      <c r="A13" s="455">
        <v>1</v>
      </c>
      <c r="B13" s="455"/>
      <c r="C13" s="455"/>
      <c r="D13" s="455"/>
      <c r="E13" s="455"/>
      <c r="F13" s="455"/>
      <c r="G13" s="455">
        <v>2</v>
      </c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>
        <v>3</v>
      </c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>
        <v>4</v>
      </c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>
        <v>5</v>
      </c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>
        <v>6</v>
      </c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</row>
    <row r="14" spans="1:105" s="128" customFormat="1" ht="15" customHeight="1">
      <c r="A14" s="446" t="s">
        <v>319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8"/>
      <c r="CJ14" s="428">
        <f>CJ21+CJ17</f>
        <v>600</v>
      </c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</row>
    <row r="15" spans="1:105" s="128" customFormat="1" ht="15" customHeight="1">
      <c r="A15" s="398" t="s">
        <v>60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400"/>
    </row>
    <row r="16" spans="1:105" s="128" customFormat="1" ht="15" customHeight="1">
      <c r="A16" s="398" t="s">
        <v>317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400"/>
    </row>
    <row r="17" spans="1:105" s="128" customFormat="1" ht="15" customHeight="1">
      <c r="A17" s="425" t="s">
        <v>44</v>
      </c>
      <c r="B17" s="425"/>
      <c r="C17" s="425"/>
      <c r="D17" s="425"/>
      <c r="E17" s="425"/>
      <c r="F17" s="425"/>
      <c r="G17" s="399" t="s">
        <v>320</v>
      </c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400"/>
      <c r="AE17" s="424">
        <v>0</v>
      </c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>
        <v>0</v>
      </c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>
        <v>0</v>
      </c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>
        <v>0</v>
      </c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</row>
    <row r="18" spans="1:105" s="128" customFormat="1" ht="15" customHeight="1">
      <c r="A18" s="443" t="s">
        <v>321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5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>
        <v>0</v>
      </c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</row>
    <row r="19" spans="1:105" s="128" customFormat="1" ht="15" customHeight="1">
      <c r="A19" s="425"/>
      <c r="B19" s="425"/>
      <c r="C19" s="425"/>
      <c r="D19" s="425"/>
      <c r="E19" s="425"/>
      <c r="F19" s="425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</row>
    <row r="20" spans="1:105" s="128" customFormat="1" ht="15" customHeight="1">
      <c r="A20" s="398" t="s">
        <v>299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400"/>
    </row>
    <row r="21" spans="1:105" s="128" customFormat="1" ht="15" customHeight="1">
      <c r="A21" s="425" t="s">
        <v>44</v>
      </c>
      <c r="B21" s="425"/>
      <c r="C21" s="425"/>
      <c r="D21" s="425"/>
      <c r="E21" s="425"/>
      <c r="F21" s="425"/>
      <c r="G21" s="399" t="s">
        <v>320</v>
      </c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400"/>
      <c r="AE21" s="424">
        <v>1</v>
      </c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>
        <v>12</v>
      </c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>
        <v>50</v>
      </c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>
        <f>AE21*AZ21*BR21</f>
        <v>600</v>
      </c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</row>
    <row r="22" spans="1:105" s="128" customFormat="1" ht="15" customHeight="1">
      <c r="A22" s="436" t="s">
        <v>321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8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8">
        <f>CJ21</f>
        <v>600</v>
      </c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/>
      <c r="CX22" s="428"/>
      <c r="CY22" s="428"/>
      <c r="CZ22" s="428"/>
      <c r="DA22" s="428"/>
    </row>
    <row r="24" spans="1:105" s="124" customFormat="1" ht="41.25" customHeight="1">
      <c r="A24" s="466" t="s">
        <v>207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</row>
    <row r="25" ht="10.5" customHeight="1"/>
    <row r="26" spans="1:105" ht="55.5" customHeight="1">
      <c r="A26" s="457" t="s">
        <v>66</v>
      </c>
      <c r="B26" s="458"/>
      <c r="C26" s="458"/>
      <c r="D26" s="458"/>
      <c r="E26" s="458"/>
      <c r="F26" s="459"/>
      <c r="G26" s="457" t="s">
        <v>208</v>
      </c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9"/>
      <c r="BW26" s="457" t="s">
        <v>209</v>
      </c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9"/>
      <c r="CM26" s="457" t="s">
        <v>210</v>
      </c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8"/>
      <c r="CY26" s="458"/>
      <c r="CZ26" s="458"/>
      <c r="DA26" s="459"/>
    </row>
    <row r="27" spans="1:105" s="21" customFormat="1" ht="12.75">
      <c r="A27" s="455">
        <v>1</v>
      </c>
      <c r="B27" s="455"/>
      <c r="C27" s="455"/>
      <c r="D27" s="455"/>
      <c r="E27" s="455"/>
      <c r="F27" s="455"/>
      <c r="G27" s="455">
        <v>2</v>
      </c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>
        <v>3</v>
      </c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>
        <v>4</v>
      </c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</row>
    <row r="28" spans="1:105" s="21" customFormat="1" ht="12.75">
      <c r="A28" s="439" t="s">
        <v>319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1"/>
      <c r="CM28" s="449">
        <f>CM44+CM59</f>
        <v>1780000</v>
      </c>
      <c r="CN28" s="450"/>
      <c r="CO28" s="450"/>
      <c r="CP28" s="450"/>
      <c r="CQ28" s="450"/>
      <c r="CR28" s="450"/>
      <c r="CS28" s="450"/>
      <c r="CT28" s="450"/>
      <c r="CU28" s="450"/>
      <c r="CV28" s="450"/>
      <c r="CW28" s="450"/>
      <c r="CX28" s="450"/>
      <c r="CY28" s="450"/>
      <c r="CZ28" s="450"/>
      <c r="DA28" s="451"/>
    </row>
    <row r="29" spans="1:105" s="21" customFormat="1" ht="12.75">
      <c r="A29" s="398" t="s">
        <v>60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399"/>
      <c r="CM29" s="399"/>
      <c r="CN29" s="399"/>
      <c r="CO29" s="399"/>
      <c r="CP29" s="399"/>
      <c r="CQ29" s="399"/>
      <c r="CR29" s="399"/>
      <c r="CS29" s="399"/>
      <c r="CT29" s="399"/>
      <c r="CU29" s="399"/>
      <c r="CV29" s="399"/>
      <c r="CW29" s="399"/>
      <c r="CX29" s="399"/>
      <c r="CY29" s="399"/>
      <c r="CZ29" s="399"/>
      <c r="DA29" s="400"/>
    </row>
    <row r="30" spans="1:105" s="21" customFormat="1" ht="12.75">
      <c r="A30" s="398" t="s">
        <v>317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399"/>
      <c r="CW30" s="399"/>
      <c r="CX30" s="399"/>
      <c r="CY30" s="399"/>
      <c r="CZ30" s="399"/>
      <c r="DA30" s="400"/>
    </row>
    <row r="31" spans="1:105" ht="15" customHeight="1">
      <c r="A31" s="425" t="s">
        <v>44</v>
      </c>
      <c r="B31" s="425"/>
      <c r="C31" s="425"/>
      <c r="D31" s="425"/>
      <c r="E31" s="425"/>
      <c r="F31" s="425"/>
      <c r="G31" s="129"/>
      <c r="H31" s="434" t="s">
        <v>211</v>
      </c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5"/>
      <c r="BW31" s="431" t="s">
        <v>178</v>
      </c>
      <c r="BX31" s="431"/>
      <c r="BY31" s="431"/>
      <c r="BZ31" s="431"/>
      <c r="CA31" s="431"/>
      <c r="CB31" s="431"/>
      <c r="CC31" s="431"/>
      <c r="CD31" s="431"/>
      <c r="CE31" s="431"/>
      <c r="CF31" s="431"/>
      <c r="CG31" s="431"/>
      <c r="CH31" s="431"/>
      <c r="CI31" s="431"/>
      <c r="CJ31" s="431"/>
      <c r="CK31" s="431"/>
      <c r="CL31" s="431"/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431"/>
    </row>
    <row r="32" spans="1:105" s="21" customFormat="1" ht="12.75">
      <c r="A32" s="401" t="s">
        <v>212</v>
      </c>
      <c r="B32" s="402"/>
      <c r="C32" s="402"/>
      <c r="D32" s="402"/>
      <c r="E32" s="402"/>
      <c r="F32" s="403"/>
      <c r="G32" s="130"/>
      <c r="H32" s="429" t="s">
        <v>60</v>
      </c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30"/>
      <c r="BW32" s="407">
        <v>4838100</v>
      </c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9"/>
      <c r="CM32" s="413">
        <v>1064400</v>
      </c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5"/>
    </row>
    <row r="33" spans="1:105" s="21" customFormat="1" ht="12.75">
      <c r="A33" s="404"/>
      <c r="B33" s="405"/>
      <c r="C33" s="405"/>
      <c r="D33" s="405"/>
      <c r="E33" s="405"/>
      <c r="F33" s="406"/>
      <c r="G33" s="131"/>
      <c r="H33" s="432" t="s">
        <v>213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3"/>
      <c r="BW33" s="410"/>
      <c r="BX33" s="411"/>
      <c r="BY33" s="411"/>
      <c r="BZ33" s="411"/>
      <c r="CA33" s="411"/>
      <c r="CB33" s="411"/>
      <c r="CC33" s="411"/>
      <c r="CD33" s="411"/>
      <c r="CE33" s="411"/>
      <c r="CF33" s="411"/>
      <c r="CG33" s="411"/>
      <c r="CH33" s="411"/>
      <c r="CI33" s="411"/>
      <c r="CJ33" s="411"/>
      <c r="CK33" s="411"/>
      <c r="CL33" s="412"/>
      <c r="CM33" s="416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8"/>
    </row>
    <row r="34" spans="1:105" s="21" customFormat="1" ht="13.5" customHeight="1">
      <c r="A34" s="425" t="s">
        <v>214</v>
      </c>
      <c r="B34" s="425"/>
      <c r="C34" s="425"/>
      <c r="D34" s="425"/>
      <c r="E34" s="425"/>
      <c r="F34" s="425"/>
      <c r="G34" s="129"/>
      <c r="H34" s="426" t="s">
        <v>215</v>
      </c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7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4"/>
      <c r="DA34" s="424"/>
    </row>
    <row r="35" spans="1:105" s="21" customFormat="1" ht="26.25" customHeight="1">
      <c r="A35" s="425" t="s">
        <v>216</v>
      </c>
      <c r="B35" s="425"/>
      <c r="C35" s="425"/>
      <c r="D35" s="425"/>
      <c r="E35" s="425"/>
      <c r="F35" s="425"/>
      <c r="G35" s="129"/>
      <c r="H35" s="426" t="s">
        <v>217</v>
      </c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7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24"/>
      <c r="CN35" s="424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4"/>
      <c r="DA35" s="424"/>
    </row>
    <row r="36" spans="1:105" s="21" customFormat="1" ht="26.25" customHeight="1">
      <c r="A36" s="425" t="s">
        <v>218</v>
      </c>
      <c r="B36" s="425"/>
      <c r="C36" s="425"/>
      <c r="D36" s="425"/>
      <c r="E36" s="425"/>
      <c r="F36" s="425"/>
      <c r="G36" s="129"/>
      <c r="H36" s="434" t="s">
        <v>219</v>
      </c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5"/>
      <c r="BW36" s="431" t="s">
        <v>178</v>
      </c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28">
        <f>CM37+CM40</f>
        <v>150000</v>
      </c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</row>
    <row r="37" spans="1:105" s="21" customFormat="1" ht="12.75">
      <c r="A37" s="401" t="s">
        <v>220</v>
      </c>
      <c r="B37" s="402"/>
      <c r="C37" s="402"/>
      <c r="D37" s="402"/>
      <c r="E37" s="402"/>
      <c r="F37" s="403"/>
      <c r="G37" s="130"/>
      <c r="H37" s="429" t="s">
        <v>60</v>
      </c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30"/>
      <c r="BW37" s="407">
        <f>BW32</f>
        <v>4838100</v>
      </c>
      <c r="BX37" s="419"/>
      <c r="BY37" s="419"/>
      <c r="BZ37" s="419"/>
      <c r="CA37" s="419"/>
      <c r="CB37" s="419"/>
      <c r="CC37" s="419"/>
      <c r="CD37" s="419"/>
      <c r="CE37" s="419"/>
      <c r="CF37" s="419"/>
      <c r="CG37" s="419"/>
      <c r="CH37" s="419"/>
      <c r="CI37" s="419"/>
      <c r="CJ37" s="419"/>
      <c r="CK37" s="419"/>
      <c r="CL37" s="420"/>
      <c r="CM37" s="407">
        <v>140300</v>
      </c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20"/>
    </row>
    <row r="38" spans="1:105" s="21" customFormat="1" ht="25.5" customHeight="1">
      <c r="A38" s="404"/>
      <c r="B38" s="405"/>
      <c r="C38" s="405"/>
      <c r="D38" s="405"/>
      <c r="E38" s="405"/>
      <c r="F38" s="406"/>
      <c r="G38" s="131"/>
      <c r="H38" s="432" t="s">
        <v>221</v>
      </c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432"/>
      <c r="BR38" s="432"/>
      <c r="BS38" s="432"/>
      <c r="BT38" s="432"/>
      <c r="BU38" s="432"/>
      <c r="BV38" s="433"/>
      <c r="BW38" s="421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3"/>
      <c r="CM38" s="421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3"/>
    </row>
    <row r="39" spans="1:105" s="21" customFormat="1" ht="26.25" customHeight="1">
      <c r="A39" s="425" t="s">
        <v>222</v>
      </c>
      <c r="B39" s="425"/>
      <c r="C39" s="425"/>
      <c r="D39" s="425"/>
      <c r="E39" s="425"/>
      <c r="F39" s="425"/>
      <c r="G39" s="129"/>
      <c r="H39" s="426" t="s">
        <v>223</v>
      </c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7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</row>
    <row r="40" spans="1:105" s="21" customFormat="1" ht="27" customHeight="1">
      <c r="A40" s="425" t="s">
        <v>224</v>
      </c>
      <c r="B40" s="425"/>
      <c r="C40" s="425"/>
      <c r="D40" s="425"/>
      <c r="E40" s="425"/>
      <c r="F40" s="425"/>
      <c r="G40" s="129"/>
      <c r="H40" s="426" t="s">
        <v>225</v>
      </c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7"/>
      <c r="BW40" s="424">
        <f>BW32</f>
        <v>4838100</v>
      </c>
      <c r="BX40" s="424"/>
      <c r="BY40" s="424"/>
      <c r="BZ40" s="424"/>
      <c r="CA40" s="424"/>
      <c r="CB40" s="424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4">
        <v>9700</v>
      </c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4"/>
    </row>
    <row r="41" spans="1:105" s="21" customFormat="1" ht="27" customHeight="1">
      <c r="A41" s="425" t="s">
        <v>226</v>
      </c>
      <c r="B41" s="425"/>
      <c r="C41" s="425"/>
      <c r="D41" s="425"/>
      <c r="E41" s="425"/>
      <c r="F41" s="425"/>
      <c r="G41" s="129"/>
      <c r="H41" s="426" t="s">
        <v>227</v>
      </c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7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24"/>
      <c r="CY41" s="424"/>
      <c r="CZ41" s="424"/>
      <c r="DA41" s="424"/>
    </row>
    <row r="42" spans="1:105" s="21" customFormat="1" ht="27" customHeight="1">
      <c r="A42" s="425" t="s">
        <v>228</v>
      </c>
      <c r="B42" s="425"/>
      <c r="C42" s="425"/>
      <c r="D42" s="425"/>
      <c r="E42" s="425"/>
      <c r="F42" s="425"/>
      <c r="G42" s="129"/>
      <c r="H42" s="426" t="s">
        <v>227</v>
      </c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7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24"/>
      <c r="CN42" s="424"/>
      <c r="CO42" s="424"/>
      <c r="CP42" s="424"/>
      <c r="CQ42" s="424"/>
      <c r="CR42" s="424"/>
      <c r="CS42" s="424"/>
      <c r="CT42" s="424"/>
      <c r="CU42" s="424"/>
      <c r="CV42" s="424"/>
      <c r="CW42" s="424"/>
      <c r="CX42" s="424"/>
      <c r="CY42" s="424"/>
      <c r="CZ42" s="424"/>
      <c r="DA42" s="424"/>
    </row>
    <row r="43" spans="1:105" s="21" customFormat="1" ht="26.25" customHeight="1">
      <c r="A43" s="425" t="s">
        <v>229</v>
      </c>
      <c r="B43" s="425"/>
      <c r="C43" s="425"/>
      <c r="D43" s="425"/>
      <c r="E43" s="425"/>
      <c r="F43" s="425"/>
      <c r="G43" s="129"/>
      <c r="H43" s="434" t="s">
        <v>230</v>
      </c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5"/>
      <c r="BW43" s="424">
        <f>BW40</f>
        <v>4838100</v>
      </c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28">
        <v>246700</v>
      </c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</row>
    <row r="44" spans="1:105" s="21" customFormat="1" ht="26.25" customHeight="1">
      <c r="A44" s="425"/>
      <c r="B44" s="425"/>
      <c r="C44" s="425"/>
      <c r="D44" s="425"/>
      <c r="E44" s="425"/>
      <c r="F44" s="425"/>
      <c r="G44" s="436" t="s">
        <v>196</v>
      </c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8"/>
      <c r="BW44" s="431" t="s">
        <v>178</v>
      </c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28">
        <f>CM32+CM36+CM43</f>
        <v>1461100</v>
      </c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</row>
    <row r="45" spans="1:105" s="21" customFormat="1" ht="26.25" customHeight="1">
      <c r="A45" s="398" t="s">
        <v>299</v>
      </c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399"/>
      <c r="CM45" s="399"/>
      <c r="CN45" s="399"/>
      <c r="CO45" s="399"/>
      <c r="CP45" s="399"/>
      <c r="CQ45" s="399"/>
      <c r="CR45" s="399"/>
      <c r="CS45" s="399"/>
      <c r="CT45" s="399"/>
      <c r="CU45" s="399"/>
      <c r="CV45" s="399"/>
      <c r="CW45" s="399"/>
      <c r="CX45" s="399"/>
      <c r="CY45" s="399"/>
      <c r="CZ45" s="399"/>
      <c r="DA45" s="400"/>
    </row>
    <row r="46" spans="1:105" s="21" customFormat="1" ht="26.25" customHeight="1">
      <c r="A46" s="425" t="s">
        <v>44</v>
      </c>
      <c r="B46" s="425"/>
      <c r="C46" s="425"/>
      <c r="D46" s="425"/>
      <c r="E46" s="425"/>
      <c r="F46" s="425"/>
      <c r="G46" s="129"/>
      <c r="H46" s="434" t="s">
        <v>211</v>
      </c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5"/>
      <c r="BW46" s="431" t="s">
        <v>178</v>
      </c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1"/>
      <c r="CZ46" s="431"/>
      <c r="DA46" s="431"/>
    </row>
    <row r="47" spans="1:105" s="21" customFormat="1" ht="26.25" customHeight="1">
      <c r="A47" s="401" t="s">
        <v>212</v>
      </c>
      <c r="B47" s="402"/>
      <c r="C47" s="402"/>
      <c r="D47" s="402"/>
      <c r="E47" s="402"/>
      <c r="F47" s="403"/>
      <c r="G47" s="130"/>
      <c r="H47" s="429" t="s">
        <v>60</v>
      </c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30"/>
      <c r="BW47" s="407">
        <v>1056100</v>
      </c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9"/>
      <c r="CM47" s="413">
        <v>232300</v>
      </c>
      <c r="CN47" s="414"/>
      <c r="CO47" s="414"/>
      <c r="CP47" s="414"/>
      <c r="CQ47" s="414"/>
      <c r="CR47" s="414"/>
      <c r="CS47" s="414"/>
      <c r="CT47" s="414"/>
      <c r="CU47" s="414"/>
      <c r="CV47" s="414"/>
      <c r="CW47" s="414"/>
      <c r="CX47" s="414"/>
      <c r="CY47" s="414"/>
      <c r="CZ47" s="414"/>
      <c r="DA47" s="415"/>
    </row>
    <row r="48" spans="1:105" s="21" customFormat="1" ht="26.25" customHeight="1">
      <c r="A48" s="404"/>
      <c r="B48" s="405"/>
      <c r="C48" s="405"/>
      <c r="D48" s="405"/>
      <c r="E48" s="405"/>
      <c r="F48" s="406"/>
      <c r="G48" s="131"/>
      <c r="H48" s="432" t="s">
        <v>213</v>
      </c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3"/>
      <c r="BW48" s="410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1"/>
      <c r="CK48" s="411"/>
      <c r="CL48" s="412"/>
      <c r="CM48" s="416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8"/>
    </row>
    <row r="49" spans="1:105" s="21" customFormat="1" ht="26.25" customHeight="1">
      <c r="A49" s="425" t="s">
        <v>214</v>
      </c>
      <c r="B49" s="425"/>
      <c r="C49" s="425"/>
      <c r="D49" s="425"/>
      <c r="E49" s="425"/>
      <c r="F49" s="425"/>
      <c r="G49" s="129"/>
      <c r="H49" s="426" t="s">
        <v>215</v>
      </c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7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1"/>
      <c r="CJ49" s="431"/>
      <c r="CK49" s="431"/>
      <c r="CL49" s="431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/>
      <c r="CX49" s="424"/>
      <c r="CY49" s="424"/>
      <c r="CZ49" s="424"/>
      <c r="DA49" s="424"/>
    </row>
    <row r="50" spans="1:105" s="21" customFormat="1" ht="26.25" customHeight="1">
      <c r="A50" s="425" t="s">
        <v>216</v>
      </c>
      <c r="B50" s="425"/>
      <c r="C50" s="425"/>
      <c r="D50" s="425"/>
      <c r="E50" s="425"/>
      <c r="F50" s="425"/>
      <c r="G50" s="129"/>
      <c r="H50" s="426" t="s">
        <v>217</v>
      </c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7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4"/>
      <c r="DA50" s="424"/>
    </row>
    <row r="51" spans="1:105" s="21" customFormat="1" ht="26.25" customHeight="1">
      <c r="A51" s="425" t="s">
        <v>218</v>
      </c>
      <c r="B51" s="425"/>
      <c r="C51" s="425"/>
      <c r="D51" s="425"/>
      <c r="E51" s="425"/>
      <c r="F51" s="425"/>
      <c r="G51" s="129"/>
      <c r="H51" s="434" t="s">
        <v>219</v>
      </c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5"/>
      <c r="BW51" s="431" t="s">
        <v>178</v>
      </c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28">
        <f>CM52+CM55</f>
        <v>32700</v>
      </c>
      <c r="CN51" s="428"/>
      <c r="CO51" s="428"/>
      <c r="CP51" s="428"/>
      <c r="CQ51" s="428"/>
      <c r="CR51" s="428"/>
      <c r="CS51" s="428"/>
      <c r="CT51" s="428"/>
      <c r="CU51" s="428"/>
      <c r="CV51" s="428"/>
      <c r="CW51" s="428"/>
      <c r="CX51" s="428"/>
      <c r="CY51" s="428"/>
      <c r="CZ51" s="428"/>
      <c r="DA51" s="428"/>
    </row>
    <row r="52" spans="1:105" s="21" customFormat="1" ht="26.25" customHeight="1">
      <c r="A52" s="401" t="s">
        <v>220</v>
      </c>
      <c r="B52" s="402"/>
      <c r="C52" s="402"/>
      <c r="D52" s="402"/>
      <c r="E52" s="402"/>
      <c r="F52" s="403"/>
      <c r="G52" s="130"/>
      <c r="H52" s="429" t="s">
        <v>60</v>
      </c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30"/>
      <c r="BW52" s="407">
        <f>BW47</f>
        <v>1056100</v>
      </c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19"/>
      <c r="CK52" s="419"/>
      <c r="CL52" s="420"/>
      <c r="CM52" s="407">
        <v>30600</v>
      </c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19"/>
      <c r="DA52" s="420"/>
    </row>
    <row r="53" spans="1:105" s="21" customFormat="1" ht="26.25" customHeight="1">
      <c r="A53" s="404"/>
      <c r="B53" s="405"/>
      <c r="C53" s="405"/>
      <c r="D53" s="405"/>
      <c r="E53" s="405"/>
      <c r="F53" s="406"/>
      <c r="G53" s="131"/>
      <c r="H53" s="432" t="s">
        <v>221</v>
      </c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3"/>
      <c r="BW53" s="421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3"/>
      <c r="CM53" s="421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3"/>
    </row>
    <row r="54" spans="1:105" s="21" customFormat="1" ht="26.25" customHeight="1">
      <c r="A54" s="425" t="s">
        <v>222</v>
      </c>
      <c r="B54" s="425"/>
      <c r="C54" s="425"/>
      <c r="D54" s="425"/>
      <c r="E54" s="425"/>
      <c r="F54" s="425"/>
      <c r="G54" s="129"/>
      <c r="H54" s="426" t="s">
        <v>223</v>
      </c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7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4"/>
      <c r="CQ54" s="424"/>
      <c r="CR54" s="424"/>
      <c r="CS54" s="424"/>
      <c r="CT54" s="424"/>
      <c r="CU54" s="424"/>
      <c r="CV54" s="424"/>
      <c r="CW54" s="424"/>
      <c r="CX54" s="424"/>
      <c r="CY54" s="424"/>
      <c r="CZ54" s="424"/>
      <c r="DA54" s="424"/>
    </row>
    <row r="55" spans="1:105" s="21" customFormat="1" ht="26.25" customHeight="1">
      <c r="A55" s="425" t="s">
        <v>224</v>
      </c>
      <c r="B55" s="425"/>
      <c r="C55" s="425"/>
      <c r="D55" s="425"/>
      <c r="E55" s="425"/>
      <c r="F55" s="425"/>
      <c r="G55" s="129"/>
      <c r="H55" s="426" t="s">
        <v>225</v>
      </c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7"/>
      <c r="BW55" s="424">
        <f>BW47</f>
        <v>1056100</v>
      </c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>
        <v>2100</v>
      </c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4"/>
    </row>
    <row r="56" spans="1:105" s="21" customFormat="1" ht="26.25" customHeight="1">
      <c r="A56" s="425" t="s">
        <v>226</v>
      </c>
      <c r="B56" s="425"/>
      <c r="C56" s="425"/>
      <c r="D56" s="425"/>
      <c r="E56" s="425"/>
      <c r="F56" s="425"/>
      <c r="G56" s="129"/>
      <c r="H56" s="426" t="s">
        <v>227</v>
      </c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7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24"/>
      <c r="CN56" s="424"/>
      <c r="CO56" s="424"/>
      <c r="CP56" s="424"/>
      <c r="CQ56" s="424"/>
      <c r="CR56" s="424"/>
      <c r="CS56" s="424"/>
      <c r="CT56" s="424"/>
      <c r="CU56" s="424"/>
      <c r="CV56" s="424"/>
      <c r="CW56" s="424"/>
      <c r="CX56" s="424"/>
      <c r="CY56" s="424"/>
      <c r="CZ56" s="424"/>
      <c r="DA56" s="424"/>
    </row>
    <row r="57" spans="1:105" s="21" customFormat="1" ht="26.25" customHeight="1">
      <c r="A57" s="425" t="s">
        <v>228</v>
      </c>
      <c r="B57" s="425"/>
      <c r="C57" s="425"/>
      <c r="D57" s="425"/>
      <c r="E57" s="425"/>
      <c r="F57" s="425"/>
      <c r="G57" s="129"/>
      <c r="H57" s="426" t="s">
        <v>227</v>
      </c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7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24"/>
      <c r="CN57" s="424"/>
      <c r="CO57" s="424"/>
      <c r="CP57" s="424"/>
      <c r="CQ57" s="424"/>
      <c r="CR57" s="424"/>
      <c r="CS57" s="424"/>
      <c r="CT57" s="424"/>
      <c r="CU57" s="424"/>
      <c r="CV57" s="424"/>
      <c r="CW57" s="424"/>
      <c r="CX57" s="424"/>
      <c r="CY57" s="424"/>
      <c r="CZ57" s="424"/>
      <c r="DA57" s="424"/>
    </row>
    <row r="58" spans="1:105" s="21" customFormat="1" ht="26.25" customHeight="1">
      <c r="A58" s="425" t="s">
        <v>229</v>
      </c>
      <c r="B58" s="425"/>
      <c r="C58" s="425"/>
      <c r="D58" s="425"/>
      <c r="E58" s="425"/>
      <c r="F58" s="425"/>
      <c r="G58" s="129"/>
      <c r="H58" s="434" t="s">
        <v>230</v>
      </c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5"/>
      <c r="BW58" s="424">
        <f>BW47</f>
        <v>1056100</v>
      </c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28">
        <v>53900</v>
      </c>
      <c r="CN58" s="428"/>
      <c r="CO58" s="428"/>
      <c r="CP58" s="42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</row>
    <row r="59" spans="1:105" s="21" customFormat="1" ht="26.25" customHeight="1">
      <c r="A59" s="425"/>
      <c r="B59" s="425"/>
      <c r="C59" s="425"/>
      <c r="D59" s="425"/>
      <c r="E59" s="425"/>
      <c r="F59" s="425"/>
      <c r="G59" s="436" t="s">
        <v>196</v>
      </c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8"/>
      <c r="BW59" s="431" t="s">
        <v>178</v>
      </c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1"/>
      <c r="CK59" s="431"/>
      <c r="CL59" s="431"/>
      <c r="CM59" s="428">
        <f>CM47+CM51+CM58</f>
        <v>318900</v>
      </c>
      <c r="CN59" s="442"/>
      <c r="CO59" s="442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2"/>
    </row>
    <row r="60" s="21" customFormat="1" ht="13.5" customHeight="1"/>
    <row r="61" ht="3" customHeight="1"/>
    <row r="62" spans="1:105" s="26" customFormat="1" ht="48" customHeight="1">
      <c r="A62" s="472" t="s">
        <v>231</v>
      </c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3"/>
      <c r="BO62" s="473"/>
      <c r="BP62" s="473"/>
      <c r="BQ62" s="473"/>
      <c r="BR62" s="473"/>
      <c r="BS62" s="473"/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3"/>
      <c r="CZ62" s="473"/>
      <c r="DA62" s="473"/>
    </row>
    <row r="64" spans="1:105" s="124" customFormat="1" ht="14.25">
      <c r="A64" s="456" t="s">
        <v>232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6"/>
      <c r="CV64" s="456"/>
      <c r="CW64" s="456"/>
      <c r="CX64" s="456"/>
      <c r="CY64" s="456"/>
      <c r="CZ64" s="456"/>
      <c r="DA64" s="456"/>
    </row>
    <row r="65" ht="6" customHeight="1"/>
    <row r="66" spans="1:105" s="124" customFormat="1" ht="14.25">
      <c r="A66" s="124" t="s">
        <v>184</v>
      </c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3"/>
      <c r="CB66" s="463"/>
      <c r="CC66" s="463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63"/>
      <c r="CR66" s="463"/>
      <c r="CS66" s="463"/>
      <c r="CT66" s="463"/>
      <c r="CU66" s="463"/>
      <c r="CV66" s="463"/>
      <c r="CW66" s="463"/>
      <c r="CX66" s="463"/>
      <c r="CY66" s="463"/>
      <c r="CZ66" s="463"/>
      <c r="DA66" s="463"/>
    </row>
    <row r="67" spans="24:105" s="124" customFormat="1" ht="6" customHeight="1"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</row>
    <row r="68" spans="1:105" s="124" customFormat="1" ht="14.25">
      <c r="A68" s="464" t="s">
        <v>185</v>
      </c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5"/>
      <c r="AQ68" s="465"/>
      <c r="AR68" s="465"/>
      <c r="AS68" s="465"/>
      <c r="AT68" s="465"/>
      <c r="AU68" s="465"/>
      <c r="AV68" s="465"/>
      <c r="AW68" s="465"/>
      <c r="AX68" s="465"/>
      <c r="AY68" s="465"/>
      <c r="AZ68" s="465"/>
      <c r="BA68" s="465"/>
      <c r="BB68" s="465"/>
      <c r="BC68" s="465"/>
      <c r="BD68" s="465"/>
      <c r="BE68" s="465"/>
      <c r="BF68" s="465"/>
      <c r="BG68" s="465"/>
      <c r="BH68" s="465"/>
      <c r="BI68" s="465"/>
      <c r="BJ68" s="465"/>
      <c r="BK68" s="465"/>
      <c r="BL68" s="465"/>
      <c r="BM68" s="465"/>
      <c r="BN68" s="465"/>
      <c r="BO68" s="465"/>
      <c r="BP68" s="465"/>
      <c r="BQ68" s="465"/>
      <c r="BR68" s="465"/>
      <c r="BS68" s="465"/>
      <c r="BT68" s="465"/>
      <c r="BU68" s="465"/>
      <c r="BV68" s="465"/>
      <c r="BW68" s="465"/>
      <c r="BX68" s="465"/>
      <c r="BY68" s="465"/>
      <c r="BZ68" s="465"/>
      <c r="CA68" s="465"/>
      <c r="CB68" s="465"/>
      <c r="CC68" s="465"/>
      <c r="CD68" s="465"/>
      <c r="CE68" s="465"/>
      <c r="CF68" s="465"/>
      <c r="CG68" s="465"/>
      <c r="CH68" s="465"/>
      <c r="CI68" s="465"/>
      <c r="CJ68" s="465"/>
      <c r="CK68" s="465"/>
      <c r="CL68" s="465"/>
      <c r="CM68" s="465"/>
      <c r="CN68" s="465"/>
      <c r="CO68" s="465"/>
      <c r="CP68" s="465"/>
      <c r="CQ68" s="465"/>
      <c r="CR68" s="465"/>
      <c r="CS68" s="465"/>
      <c r="CT68" s="465"/>
      <c r="CU68" s="465"/>
      <c r="CV68" s="465"/>
      <c r="CW68" s="465"/>
      <c r="CX68" s="465"/>
      <c r="CY68" s="465"/>
      <c r="CZ68" s="465"/>
      <c r="DA68" s="465"/>
    </row>
    <row r="69" ht="10.5" customHeight="1"/>
    <row r="70" spans="1:105" s="126" customFormat="1" ht="45" customHeight="1">
      <c r="A70" s="457" t="s">
        <v>66</v>
      </c>
      <c r="B70" s="458"/>
      <c r="C70" s="458"/>
      <c r="D70" s="458"/>
      <c r="E70" s="458"/>
      <c r="F70" s="458"/>
      <c r="G70" s="459"/>
      <c r="H70" s="457" t="s">
        <v>67</v>
      </c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9"/>
      <c r="BD70" s="457" t="s">
        <v>233</v>
      </c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9"/>
      <c r="BT70" s="457" t="s">
        <v>234</v>
      </c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9"/>
      <c r="CJ70" s="457" t="s">
        <v>235</v>
      </c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/>
      <c r="CX70" s="458"/>
      <c r="CY70" s="458"/>
      <c r="CZ70" s="458"/>
      <c r="DA70" s="459"/>
    </row>
    <row r="71" spans="1:105" s="127" customFormat="1" ht="12.75">
      <c r="A71" s="455">
        <v>1</v>
      </c>
      <c r="B71" s="455"/>
      <c r="C71" s="455"/>
      <c r="D71" s="455"/>
      <c r="E71" s="455"/>
      <c r="F71" s="455"/>
      <c r="G71" s="455"/>
      <c r="H71" s="455">
        <v>2</v>
      </c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>
        <v>3</v>
      </c>
      <c r="BE71" s="455"/>
      <c r="BF71" s="455"/>
      <c r="BG71" s="455"/>
      <c r="BH71" s="455"/>
      <c r="BI71" s="455"/>
      <c r="BJ71" s="455"/>
      <c r="BK71" s="455"/>
      <c r="BL71" s="455"/>
      <c r="BM71" s="455"/>
      <c r="BN71" s="455"/>
      <c r="BO71" s="455"/>
      <c r="BP71" s="455"/>
      <c r="BQ71" s="455"/>
      <c r="BR71" s="455"/>
      <c r="BS71" s="455"/>
      <c r="BT71" s="455">
        <v>4</v>
      </c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455"/>
      <c r="CJ71" s="455">
        <v>5</v>
      </c>
      <c r="CK71" s="455"/>
      <c r="CL71" s="455"/>
      <c r="CM71" s="455"/>
      <c r="CN71" s="455"/>
      <c r="CO71" s="455"/>
      <c r="CP71" s="455"/>
      <c r="CQ71" s="455"/>
      <c r="CR71" s="455"/>
      <c r="CS71" s="455"/>
      <c r="CT71" s="455"/>
      <c r="CU71" s="455"/>
      <c r="CV71" s="455"/>
      <c r="CW71" s="455"/>
      <c r="CX71" s="455"/>
      <c r="CY71" s="455"/>
      <c r="CZ71" s="455"/>
      <c r="DA71" s="455"/>
    </row>
    <row r="72" spans="1:105" s="128" customFormat="1" ht="15" customHeight="1">
      <c r="A72" s="425"/>
      <c r="B72" s="425"/>
      <c r="C72" s="425"/>
      <c r="D72" s="425"/>
      <c r="E72" s="425"/>
      <c r="F72" s="425"/>
      <c r="G72" s="425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31"/>
      <c r="BE72" s="431"/>
      <c r="BF72" s="431"/>
      <c r="BG72" s="431"/>
      <c r="BH72" s="431"/>
      <c r="BI72" s="431"/>
      <c r="BJ72" s="431"/>
      <c r="BK72" s="431"/>
      <c r="BL72" s="431"/>
      <c r="BM72" s="431"/>
      <c r="BN72" s="431"/>
      <c r="BO72" s="431"/>
      <c r="BP72" s="431"/>
      <c r="BQ72" s="431"/>
      <c r="BR72" s="431"/>
      <c r="BS72" s="431"/>
      <c r="BT72" s="431"/>
      <c r="BU72" s="431"/>
      <c r="BV72" s="431"/>
      <c r="BW72" s="431"/>
      <c r="BX72" s="431"/>
      <c r="BY72" s="431"/>
      <c r="BZ72" s="431"/>
      <c r="CA72" s="431"/>
      <c r="CB72" s="431"/>
      <c r="CC72" s="431"/>
      <c r="CD72" s="431"/>
      <c r="CE72" s="431"/>
      <c r="CF72" s="431"/>
      <c r="CG72" s="431"/>
      <c r="CH72" s="431"/>
      <c r="CI72" s="431"/>
      <c r="CJ72" s="431"/>
      <c r="CK72" s="431"/>
      <c r="CL72" s="431"/>
      <c r="CM72" s="431"/>
      <c r="CN72" s="431"/>
      <c r="CO72" s="431"/>
      <c r="CP72" s="431"/>
      <c r="CQ72" s="431"/>
      <c r="CR72" s="431"/>
      <c r="CS72" s="431"/>
      <c r="CT72" s="431"/>
      <c r="CU72" s="431"/>
      <c r="CV72" s="431"/>
      <c r="CW72" s="431"/>
      <c r="CX72" s="431"/>
      <c r="CY72" s="431"/>
      <c r="CZ72" s="431"/>
      <c r="DA72" s="431"/>
    </row>
    <row r="73" spans="1:105" s="128" customFormat="1" ht="15" customHeight="1">
      <c r="A73" s="425"/>
      <c r="B73" s="425"/>
      <c r="C73" s="425"/>
      <c r="D73" s="425"/>
      <c r="E73" s="425"/>
      <c r="F73" s="425"/>
      <c r="G73" s="425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431"/>
      <c r="BS73" s="431"/>
      <c r="BT73" s="431"/>
      <c r="BU73" s="431"/>
      <c r="BV73" s="431"/>
      <c r="BW73" s="431"/>
      <c r="BX73" s="431"/>
      <c r="BY73" s="431"/>
      <c r="BZ73" s="431"/>
      <c r="CA73" s="431"/>
      <c r="CB73" s="431"/>
      <c r="CC73" s="431"/>
      <c r="CD73" s="431"/>
      <c r="CE73" s="431"/>
      <c r="CF73" s="431"/>
      <c r="CG73" s="431"/>
      <c r="CH73" s="431"/>
      <c r="CI73" s="431"/>
      <c r="CJ73" s="431"/>
      <c r="CK73" s="431"/>
      <c r="CL73" s="431"/>
      <c r="CM73" s="431"/>
      <c r="CN73" s="431"/>
      <c r="CO73" s="431"/>
      <c r="CP73" s="431"/>
      <c r="CQ73" s="431"/>
      <c r="CR73" s="431"/>
      <c r="CS73" s="431"/>
      <c r="CT73" s="431"/>
      <c r="CU73" s="431"/>
      <c r="CV73" s="431"/>
      <c r="CW73" s="431"/>
      <c r="CX73" s="431"/>
      <c r="CY73" s="431"/>
      <c r="CZ73" s="431"/>
      <c r="DA73" s="431"/>
    </row>
    <row r="74" spans="1:105" s="128" customFormat="1" ht="15" customHeight="1">
      <c r="A74" s="425"/>
      <c r="B74" s="425"/>
      <c r="C74" s="425"/>
      <c r="D74" s="425"/>
      <c r="E74" s="425"/>
      <c r="F74" s="425"/>
      <c r="G74" s="425"/>
      <c r="H74" s="444" t="s">
        <v>196</v>
      </c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5"/>
      <c r="BD74" s="431" t="s">
        <v>178</v>
      </c>
      <c r="BE74" s="431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 t="s">
        <v>178</v>
      </c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1"/>
      <c r="CJ74" s="431"/>
      <c r="CK74" s="431"/>
      <c r="CL74" s="431"/>
      <c r="CM74" s="431"/>
      <c r="CN74" s="431"/>
      <c r="CO74" s="431"/>
      <c r="CP74" s="431"/>
      <c r="CQ74" s="431"/>
      <c r="CR74" s="431"/>
      <c r="CS74" s="431"/>
      <c r="CT74" s="431"/>
      <c r="CU74" s="431"/>
      <c r="CV74" s="431"/>
      <c r="CW74" s="431"/>
      <c r="CX74" s="431"/>
      <c r="CY74" s="431"/>
      <c r="CZ74" s="431"/>
      <c r="DA74" s="431"/>
    </row>
    <row r="75" s="21" customFormat="1" ht="12" customHeight="1"/>
    <row r="76" spans="1:105" s="124" customFormat="1" ht="14.25">
      <c r="A76" s="456" t="s">
        <v>236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/>
      <c r="CX76" s="456"/>
      <c r="CY76" s="456"/>
      <c r="CZ76" s="456"/>
      <c r="DA76" s="456"/>
    </row>
    <row r="77" spans="1:105" s="124" customFormat="1" ht="50.25" customHeight="1">
      <c r="A77" s="457" t="s">
        <v>66</v>
      </c>
      <c r="B77" s="458"/>
      <c r="C77" s="458"/>
      <c r="D77" s="458"/>
      <c r="E77" s="458"/>
      <c r="F77" s="458"/>
      <c r="G77" s="459"/>
      <c r="H77" s="457" t="s">
        <v>237</v>
      </c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9"/>
      <c r="BD77" s="457" t="s">
        <v>238</v>
      </c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9"/>
      <c r="BT77" s="457" t="s">
        <v>239</v>
      </c>
      <c r="BU77" s="458"/>
      <c r="BV77" s="458"/>
      <c r="BW77" s="458"/>
      <c r="BX77" s="458"/>
      <c r="BY77" s="458"/>
      <c r="BZ77" s="458"/>
      <c r="CA77" s="458"/>
      <c r="CB77" s="458"/>
      <c r="CC77" s="458"/>
      <c r="CD77" s="459"/>
      <c r="CE77" s="457" t="s">
        <v>240</v>
      </c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/>
      <c r="CU77" s="458"/>
      <c r="CV77" s="458"/>
      <c r="CW77" s="458"/>
      <c r="CX77" s="458"/>
      <c r="CY77" s="458"/>
      <c r="CZ77" s="458"/>
      <c r="DA77" s="459"/>
    </row>
    <row r="78" spans="1:105" s="124" customFormat="1" ht="14.25">
      <c r="A78" s="455">
        <v>1</v>
      </c>
      <c r="B78" s="455"/>
      <c r="C78" s="455"/>
      <c r="D78" s="455"/>
      <c r="E78" s="455"/>
      <c r="F78" s="455"/>
      <c r="G78" s="455"/>
      <c r="H78" s="455">
        <v>2</v>
      </c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55"/>
      <c r="AP78" s="455"/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5"/>
      <c r="BC78" s="455"/>
      <c r="BD78" s="455">
        <v>3</v>
      </c>
      <c r="BE78" s="455"/>
      <c r="BF78" s="455"/>
      <c r="BG78" s="455"/>
      <c r="BH78" s="455"/>
      <c r="BI78" s="455"/>
      <c r="BJ78" s="455"/>
      <c r="BK78" s="455"/>
      <c r="BL78" s="455"/>
      <c r="BM78" s="455"/>
      <c r="BN78" s="455"/>
      <c r="BO78" s="455"/>
      <c r="BP78" s="455"/>
      <c r="BQ78" s="455"/>
      <c r="BR78" s="455"/>
      <c r="BS78" s="455"/>
      <c r="BT78" s="455">
        <v>4</v>
      </c>
      <c r="BU78" s="455"/>
      <c r="BV78" s="455"/>
      <c r="BW78" s="455"/>
      <c r="BX78" s="455"/>
      <c r="BY78" s="455"/>
      <c r="BZ78" s="455"/>
      <c r="CA78" s="455"/>
      <c r="CB78" s="455"/>
      <c r="CC78" s="455"/>
      <c r="CD78" s="455"/>
      <c r="CE78" s="455">
        <v>5</v>
      </c>
      <c r="CF78" s="455"/>
      <c r="CG78" s="455"/>
      <c r="CH78" s="455"/>
      <c r="CI78" s="455"/>
      <c r="CJ78" s="455"/>
      <c r="CK78" s="455"/>
      <c r="CL78" s="455"/>
      <c r="CM78" s="455"/>
      <c r="CN78" s="455"/>
      <c r="CO78" s="455"/>
      <c r="CP78" s="455"/>
      <c r="CQ78" s="455"/>
      <c r="CR78" s="455"/>
      <c r="CS78" s="455"/>
      <c r="CT78" s="455"/>
      <c r="CU78" s="455"/>
      <c r="CV78" s="455"/>
      <c r="CW78" s="455"/>
      <c r="CX78" s="455"/>
      <c r="CY78" s="455"/>
      <c r="CZ78" s="455"/>
      <c r="DA78" s="455"/>
    </row>
    <row r="79" spans="1:105" s="124" customFormat="1" ht="14.25">
      <c r="A79" s="425"/>
      <c r="B79" s="425"/>
      <c r="C79" s="425"/>
      <c r="D79" s="425"/>
      <c r="E79" s="425"/>
      <c r="F79" s="425"/>
      <c r="G79" s="425"/>
      <c r="H79" s="437" t="s">
        <v>322</v>
      </c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8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 t="s">
        <v>178</v>
      </c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76">
        <f>CE88+CE97</f>
        <v>70000.00496</v>
      </c>
      <c r="CF79" s="442"/>
      <c r="CG79" s="442"/>
      <c r="CH79" s="442"/>
      <c r="CI79" s="442"/>
      <c r="CJ79" s="442"/>
      <c r="CK79" s="442"/>
      <c r="CL79" s="442"/>
      <c r="CM79" s="442"/>
      <c r="CN79" s="442"/>
      <c r="CO79" s="442"/>
      <c r="CP79" s="442"/>
      <c r="CQ79" s="442"/>
      <c r="CR79" s="442"/>
      <c r="CS79" s="442"/>
      <c r="CT79" s="442"/>
      <c r="CU79" s="442"/>
      <c r="CV79" s="442"/>
      <c r="CW79" s="442"/>
      <c r="CX79" s="442"/>
      <c r="CY79" s="442"/>
      <c r="CZ79" s="442"/>
      <c r="DA79" s="442"/>
    </row>
    <row r="80" spans="1:105" s="124" customFormat="1" ht="14.25">
      <c r="A80" s="124" t="s">
        <v>184</v>
      </c>
      <c r="X80" s="477" t="s">
        <v>323</v>
      </c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  <c r="BG80" s="477"/>
      <c r="BH80" s="477"/>
      <c r="BI80" s="477"/>
      <c r="BJ80" s="477"/>
      <c r="BK80" s="477"/>
      <c r="BL80" s="477"/>
      <c r="BM80" s="477"/>
      <c r="BN80" s="477"/>
      <c r="BO80" s="477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7"/>
      <c r="CF80" s="477"/>
      <c r="CG80" s="477"/>
      <c r="CH80" s="477"/>
      <c r="CI80" s="477"/>
      <c r="CJ80" s="477"/>
      <c r="CK80" s="477"/>
      <c r="CL80" s="477"/>
      <c r="CM80" s="477"/>
      <c r="CN80" s="477"/>
      <c r="CO80" s="477"/>
      <c r="CP80" s="477"/>
      <c r="CQ80" s="477"/>
      <c r="CR80" s="477"/>
      <c r="CS80" s="477"/>
      <c r="CT80" s="477"/>
      <c r="CU80" s="477"/>
      <c r="CV80" s="477"/>
      <c r="CW80" s="477"/>
      <c r="CX80" s="477"/>
      <c r="CY80" s="477"/>
      <c r="CZ80" s="477"/>
      <c r="DA80" s="477"/>
    </row>
    <row r="81" spans="24:105" s="124" customFormat="1" ht="6" customHeight="1"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</row>
    <row r="82" spans="1:105" s="124" customFormat="1" ht="14.25">
      <c r="A82" s="464" t="s">
        <v>185</v>
      </c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4"/>
      <c r="AD82" s="464"/>
      <c r="AE82" s="464"/>
      <c r="AF82" s="464"/>
      <c r="AG82" s="464"/>
      <c r="AH82" s="464"/>
      <c r="AI82" s="464"/>
      <c r="AJ82" s="464"/>
      <c r="AK82" s="464"/>
      <c r="AL82" s="464"/>
      <c r="AM82" s="464"/>
      <c r="AN82" s="464"/>
      <c r="AO82" s="464"/>
      <c r="AP82" s="478" t="s">
        <v>324</v>
      </c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8"/>
      <c r="BR82" s="478"/>
      <c r="BS82" s="478"/>
      <c r="BT82" s="478"/>
      <c r="BU82" s="478"/>
      <c r="BV82" s="478"/>
      <c r="BW82" s="478"/>
      <c r="BX82" s="478"/>
      <c r="BY82" s="478"/>
      <c r="BZ82" s="478"/>
      <c r="CA82" s="478"/>
      <c r="CB82" s="478"/>
      <c r="CC82" s="478"/>
      <c r="CD82" s="478"/>
      <c r="CE82" s="478"/>
      <c r="CF82" s="478"/>
      <c r="CG82" s="478"/>
      <c r="CH82" s="478"/>
      <c r="CI82" s="478"/>
      <c r="CJ82" s="478"/>
      <c r="CK82" s="478"/>
      <c r="CL82" s="478"/>
      <c r="CM82" s="478"/>
      <c r="CN82" s="478"/>
      <c r="CO82" s="478"/>
      <c r="CP82" s="478"/>
      <c r="CQ82" s="478"/>
      <c r="CR82" s="478"/>
      <c r="CS82" s="478"/>
      <c r="CT82" s="478"/>
      <c r="CU82" s="478"/>
      <c r="CV82" s="478"/>
      <c r="CW82" s="478"/>
      <c r="CX82" s="478"/>
      <c r="CY82" s="478"/>
      <c r="CZ82" s="478"/>
      <c r="DA82" s="478"/>
    </row>
    <row r="83" ht="10.5" customHeight="1"/>
    <row r="84" spans="1:105" s="126" customFormat="1" ht="55.5" customHeight="1">
      <c r="A84" s="457" t="s">
        <v>66</v>
      </c>
      <c r="B84" s="458"/>
      <c r="C84" s="458"/>
      <c r="D84" s="458"/>
      <c r="E84" s="458"/>
      <c r="F84" s="458"/>
      <c r="G84" s="459"/>
      <c r="H84" s="457" t="s">
        <v>237</v>
      </c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9"/>
      <c r="BD84" s="457" t="s">
        <v>238</v>
      </c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9"/>
      <c r="BT84" s="457" t="s">
        <v>239</v>
      </c>
      <c r="BU84" s="458"/>
      <c r="BV84" s="458"/>
      <c r="BW84" s="458"/>
      <c r="BX84" s="458"/>
      <c r="BY84" s="458"/>
      <c r="BZ84" s="458"/>
      <c r="CA84" s="458"/>
      <c r="CB84" s="458"/>
      <c r="CC84" s="458"/>
      <c r="CD84" s="459"/>
      <c r="CE84" s="457" t="s">
        <v>240</v>
      </c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/>
      <c r="CX84" s="458"/>
      <c r="CY84" s="458"/>
      <c r="CZ84" s="458"/>
      <c r="DA84" s="459"/>
    </row>
    <row r="85" spans="1:105" s="127" customFormat="1" ht="12.75">
      <c r="A85" s="455">
        <v>1</v>
      </c>
      <c r="B85" s="455"/>
      <c r="C85" s="455"/>
      <c r="D85" s="455"/>
      <c r="E85" s="455"/>
      <c r="F85" s="455"/>
      <c r="G85" s="455"/>
      <c r="H85" s="455">
        <v>2</v>
      </c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  <c r="BD85" s="455">
        <v>3</v>
      </c>
      <c r="BE85" s="455"/>
      <c r="BF85" s="455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5"/>
      <c r="BT85" s="455">
        <v>4</v>
      </c>
      <c r="BU85" s="455"/>
      <c r="BV85" s="455"/>
      <c r="BW85" s="455"/>
      <c r="BX85" s="455"/>
      <c r="BY85" s="455"/>
      <c r="BZ85" s="455"/>
      <c r="CA85" s="455"/>
      <c r="CB85" s="455"/>
      <c r="CC85" s="455"/>
      <c r="CD85" s="455"/>
      <c r="CE85" s="455">
        <v>5</v>
      </c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5"/>
      <c r="CQ85" s="455"/>
      <c r="CR85" s="455"/>
      <c r="CS85" s="455"/>
      <c r="CT85" s="455"/>
      <c r="CU85" s="455"/>
      <c r="CV85" s="455"/>
      <c r="CW85" s="455"/>
      <c r="CX85" s="455"/>
      <c r="CY85" s="455"/>
      <c r="CZ85" s="455"/>
      <c r="DA85" s="455"/>
    </row>
    <row r="86" spans="1:105" s="128" customFormat="1" ht="15" customHeight="1">
      <c r="A86" s="425" t="s">
        <v>44</v>
      </c>
      <c r="B86" s="425"/>
      <c r="C86" s="425"/>
      <c r="D86" s="425"/>
      <c r="E86" s="425"/>
      <c r="F86" s="425"/>
      <c r="G86" s="425"/>
      <c r="H86" s="454" t="s">
        <v>325</v>
      </c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79">
        <v>3733333</v>
      </c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BT86" s="479">
        <v>1.5</v>
      </c>
      <c r="BU86" s="479"/>
      <c r="BV86" s="479"/>
      <c r="BW86" s="479"/>
      <c r="BX86" s="479"/>
      <c r="BY86" s="479"/>
      <c r="BZ86" s="479"/>
      <c r="CA86" s="479"/>
      <c r="CB86" s="479"/>
      <c r="CC86" s="479"/>
      <c r="CD86" s="479"/>
      <c r="CE86" s="479">
        <f>(BD86*BT86)/100</f>
        <v>55999.995</v>
      </c>
      <c r="CF86" s="479"/>
      <c r="CG86" s="479"/>
      <c r="CH86" s="479"/>
      <c r="CI86" s="479"/>
      <c r="CJ86" s="479"/>
      <c r="CK86" s="479"/>
      <c r="CL86" s="479"/>
      <c r="CM86" s="479"/>
      <c r="CN86" s="479"/>
      <c r="CO86" s="479"/>
      <c r="CP86" s="479"/>
      <c r="CQ86" s="479"/>
      <c r="CR86" s="479"/>
      <c r="CS86" s="479"/>
      <c r="CT86" s="479"/>
      <c r="CU86" s="479"/>
      <c r="CV86" s="479"/>
      <c r="CW86" s="479"/>
      <c r="CX86" s="479"/>
      <c r="CY86" s="479"/>
      <c r="CZ86" s="479"/>
      <c r="DA86" s="479"/>
    </row>
    <row r="87" spans="1:105" s="128" customFormat="1" ht="15" customHeight="1">
      <c r="A87" s="425" t="s">
        <v>218</v>
      </c>
      <c r="B87" s="425"/>
      <c r="C87" s="425"/>
      <c r="D87" s="425"/>
      <c r="E87" s="425"/>
      <c r="F87" s="425"/>
      <c r="G87" s="425"/>
      <c r="H87" s="454" t="s">
        <v>326</v>
      </c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79">
        <v>181818.18</v>
      </c>
      <c r="BE87" s="479"/>
      <c r="BF87" s="479"/>
      <c r="BG87" s="479"/>
      <c r="BH87" s="479"/>
      <c r="BI87" s="479"/>
      <c r="BJ87" s="479"/>
      <c r="BK87" s="479"/>
      <c r="BL87" s="479"/>
      <c r="BM87" s="479"/>
      <c r="BN87" s="479"/>
      <c r="BO87" s="479"/>
      <c r="BP87" s="479"/>
      <c r="BQ87" s="479"/>
      <c r="BR87" s="479"/>
      <c r="BS87" s="479"/>
      <c r="BT87" s="479">
        <v>2.2</v>
      </c>
      <c r="BU87" s="479"/>
      <c r="BV87" s="479"/>
      <c r="BW87" s="479"/>
      <c r="BX87" s="479"/>
      <c r="BY87" s="479"/>
      <c r="BZ87" s="479"/>
      <c r="CA87" s="479"/>
      <c r="CB87" s="479"/>
      <c r="CC87" s="479"/>
      <c r="CD87" s="479"/>
      <c r="CE87" s="479">
        <f>(BD87*BT87)/100</f>
        <v>3999.9999600000006</v>
      </c>
      <c r="CF87" s="479"/>
      <c r="CG87" s="479"/>
      <c r="CH87" s="479"/>
      <c r="CI87" s="479"/>
      <c r="CJ87" s="479"/>
      <c r="CK87" s="479"/>
      <c r="CL87" s="479"/>
      <c r="CM87" s="479"/>
      <c r="CN87" s="479"/>
      <c r="CO87" s="479"/>
      <c r="CP87" s="479"/>
      <c r="CQ87" s="479"/>
      <c r="CR87" s="479"/>
      <c r="CS87" s="479"/>
      <c r="CT87" s="479"/>
      <c r="CU87" s="479"/>
      <c r="CV87" s="479"/>
      <c r="CW87" s="479"/>
      <c r="CX87" s="479"/>
      <c r="CY87" s="479"/>
      <c r="CZ87" s="479"/>
      <c r="DA87" s="479"/>
    </row>
    <row r="88" spans="1:105" s="128" customFormat="1" ht="15" customHeight="1">
      <c r="A88" s="425"/>
      <c r="B88" s="425"/>
      <c r="C88" s="425"/>
      <c r="D88" s="425"/>
      <c r="E88" s="425"/>
      <c r="F88" s="425"/>
      <c r="G88" s="425"/>
      <c r="H88" s="437" t="s">
        <v>196</v>
      </c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8"/>
      <c r="BD88" s="431"/>
      <c r="BE88" s="431"/>
      <c r="BF88" s="431"/>
      <c r="BG88" s="431"/>
      <c r="BH88" s="431"/>
      <c r="BI88" s="431"/>
      <c r="BJ88" s="431"/>
      <c r="BK88" s="431"/>
      <c r="BL88" s="431"/>
      <c r="BM88" s="431"/>
      <c r="BN88" s="431"/>
      <c r="BO88" s="431"/>
      <c r="BP88" s="431"/>
      <c r="BQ88" s="431"/>
      <c r="BR88" s="431"/>
      <c r="BS88" s="431"/>
      <c r="BT88" s="431" t="s">
        <v>178</v>
      </c>
      <c r="BU88" s="431"/>
      <c r="BV88" s="431"/>
      <c r="BW88" s="431"/>
      <c r="BX88" s="431"/>
      <c r="BY88" s="431"/>
      <c r="BZ88" s="431"/>
      <c r="CA88" s="431"/>
      <c r="CB88" s="431"/>
      <c r="CC88" s="431"/>
      <c r="CD88" s="431"/>
      <c r="CE88" s="476">
        <f>CE86+CE87+0.01</f>
        <v>60000.004960000006</v>
      </c>
      <c r="CF88" s="442"/>
      <c r="CG88" s="442"/>
      <c r="CH88" s="442"/>
      <c r="CI88" s="442"/>
      <c r="CJ88" s="442"/>
      <c r="CK88" s="442"/>
      <c r="CL88" s="442"/>
      <c r="CM88" s="442"/>
      <c r="CN88" s="442"/>
      <c r="CO88" s="442"/>
      <c r="CP88" s="442"/>
      <c r="CQ88" s="442"/>
      <c r="CR88" s="442"/>
      <c r="CS88" s="442"/>
      <c r="CT88" s="442"/>
      <c r="CU88" s="442"/>
      <c r="CV88" s="442"/>
      <c r="CW88" s="442"/>
      <c r="CX88" s="442"/>
      <c r="CY88" s="442"/>
      <c r="CZ88" s="442"/>
      <c r="DA88" s="442"/>
    </row>
    <row r="89" spans="1:105" s="128" customFormat="1" ht="7.5" customHeight="1">
      <c r="A89" s="133"/>
      <c r="B89" s="133"/>
      <c r="C89" s="133"/>
      <c r="D89" s="133"/>
      <c r="E89" s="133"/>
      <c r="F89" s="133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6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</row>
    <row r="90" spans="1:105" s="128" customFormat="1" ht="15" customHeight="1">
      <c r="A90" s="124" t="s">
        <v>184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77" t="s">
        <v>327</v>
      </c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7"/>
      <c r="CD90" s="477"/>
      <c r="CE90" s="477"/>
      <c r="CF90" s="477"/>
      <c r="CG90" s="477"/>
      <c r="CH90" s="477"/>
      <c r="CI90" s="477"/>
      <c r="CJ90" s="477"/>
      <c r="CK90" s="477"/>
      <c r="CL90" s="477"/>
      <c r="CM90" s="477"/>
      <c r="CN90" s="477"/>
      <c r="CO90" s="477"/>
      <c r="CP90" s="477"/>
      <c r="CQ90" s="477"/>
      <c r="CR90" s="477"/>
      <c r="CS90" s="477"/>
      <c r="CT90" s="477"/>
      <c r="CU90" s="477"/>
      <c r="CV90" s="477"/>
      <c r="CW90" s="477"/>
      <c r="CX90" s="477"/>
      <c r="CY90" s="477"/>
      <c r="CZ90" s="477"/>
      <c r="DA90" s="477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</row>
    <row r="92" spans="1:105" s="128" customFormat="1" ht="15" customHeight="1">
      <c r="A92" s="464" t="s">
        <v>185</v>
      </c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78" t="s">
        <v>324</v>
      </c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8"/>
      <c r="BK92" s="478"/>
      <c r="BL92" s="478"/>
      <c r="BM92" s="478"/>
      <c r="BN92" s="478"/>
      <c r="BO92" s="478"/>
      <c r="BP92" s="478"/>
      <c r="BQ92" s="478"/>
      <c r="BR92" s="478"/>
      <c r="BS92" s="478"/>
      <c r="BT92" s="478"/>
      <c r="BU92" s="478"/>
      <c r="BV92" s="478"/>
      <c r="BW92" s="478"/>
      <c r="BX92" s="478"/>
      <c r="BY92" s="478"/>
      <c r="BZ92" s="478"/>
      <c r="CA92" s="478"/>
      <c r="CB92" s="478"/>
      <c r="CC92" s="478"/>
      <c r="CD92" s="478"/>
      <c r="CE92" s="478"/>
      <c r="CF92" s="478"/>
      <c r="CG92" s="478"/>
      <c r="CH92" s="478"/>
      <c r="CI92" s="478"/>
      <c r="CJ92" s="478"/>
      <c r="CK92" s="478"/>
      <c r="CL92" s="478"/>
      <c r="CM92" s="478"/>
      <c r="CN92" s="478"/>
      <c r="CO92" s="478"/>
      <c r="CP92" s="478"/>
      <c r="CQ92" s="478"/>
      <c r="CR92" s="478"/>
      <c r="CS92" s="478"/>
      <c r="CT92" s="478"/>
      <c r="CU92" s="478"/>
      <c r="CV92" s="478"/>
      <c r="CW92" s="478"/>
      <c r="CX92" s="478"/>
      <c r="CY92" s="478"/>
      <c r="CZ92" s="478"/>
      <c r="DA92" s="478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29.25" customHeight="1">
      <c r="A94" s="457" t="s">
        <v>66</v>
      </c>
      <c r="B94" s="458"/>
      <c r="C94" s="458"/>
      <c r="D94" s="458"/>
      <c r="E94" s="458"/>
      <c r="F94" s="458"/>
      <c r="G94" s="459"/>
      <c r="H94" s="457" t="s">
        <v>237</v>
      </c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9"/>
      <c r="BD94" s="457" t="s">
        <v>238</v>
      </c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9"/>
      <c r="BT94" s="457" t="s">
        <v>239</v>
      </c>
      <c r="BU94" s="458"/>
      <c r="BV94" s="458"/>
      <c r="BW94" s="458"/>
      <c r="BX94" s="458"/>
      <c r="BY94" s="458"/>
      <c r="BZ94" s="458"/>
      <c r="CA94" s="458"/>
      <c r="CB94" s="458"/>
      <c r="CC94" s="458"/>
      <c r="CD94" s="459"/>
      <c r="CE94" s="457" t="s">
        <v>240</v>
      </c>
      <c r="CF94" s="458"/>
      <c r="CG94" s="458"/>
      <c r="CH94" s="458"/>
      <c r="CI94" s="458"/>
      <c r="CJ94" s="458"/>
      <c r="CK94" s="458"/>
      <c r="CL94" s="458"/>
      <c r="CM94" s="458"/>
      <c r="CN94" s="458"/>
      <c r="CO94" s="458"/>
      <c r="CP94" s="458"/>
      <c r="CQ94" s="458"/>
      <c r="CR94" s="458"/>
      <c r="CS94" s="458"/>
      <c r="CT94" s="458"/>
      <c r="CU94" s="458"/>
      <c r="CV94" s="458"/>
      <c r="CW94" s="458"/>
      <c r="CX94" s="458"/>
      <c r="CY94" s="458"/>
      <c r="CZ94" s="458"/>
      <c r="DA94" s="459"/>
    </row>
    <row r="95" spans="1:105" s="128" customFormat="1" ht="15" customHeight="1">
      <c r="A95" s="455">
        <v>1</v>
      </c>
      <c r="B95" s="455"/>
      <c r="C95" s="455"/>
      <c r="D95" s="455"/>
      <c r="E95" s="455"/>
      <c r="F95" s="455"/>
      <c r="G95" s="455"/>
      <c r="H95" s="455">
        <v>2</v>
      </c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O95" s="455"/>
      <c r="AP95" s="455"/>
      <c r="AQ95" s="455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  <c r="BD95" s="455">
        <v>3</v>
      </c>
      <c r="BE95" s="455"/>
      <c r="BF95" s="455"/>
      <c r="BG95" s="455"/>
      <c r="BH95" s="455"/>
      <c r="BI95" s="455"/>
      <c r="BJ95" s="455"/>
      <c r="BK95" s="455"/>
      <c r="BL95" s="455"/>
      <c r="BM95" s="455"/>
      <c r="BN95" s="455"/>
      <c r="BO95" s="455"/>
      <c r="BP95" s="455"/>
      <c r="BQ95" s="455"/>
      <c r="BR95" s="455"/>
      <c r="BS95" s="455"/>
      <c r="BT95" s="455">
        <v>4</v>
      </c>
      <c r="BU95" s="455"/>
      <c r="BV95" s="455"/>
      <c r="BW95" s="455"/>
      <c r="BX95" s="455"/>
      <c r="BY95" s="455"/>
      <c r="BZ95" s="455"/>
      <c r="CA95" s="455"/>
      <c r="CB95" s="455"/>
      <c r="CC95" s="455"/>
      <c r="CD95" s="455"/>
      <c r="CE95" s="455">
        <v>5</v>
      </c>
      <c r="CF95" s="455"/>
      <c r="CG95" s="455"/>
      <c r="CH95" s="455"/>
      <c r="CI95" s="455"/>
      <c r="CJ95" s="455"/>
      <c r="CK95" s="455"/>
      <c r="CL95" s="455"/>
      <c r="CM95" s="455"/>
      <c r="CN95" s="455"/>
      <c r="CO95" s="455"/>
      <c r="CP95" s="455"/>
      <c r="CQ95" s="455"/>
      <c r="CR95" s="455"/>
      <c r="CS95" s="455"/>
      <c r="CT95" s="455"/>
      <c r="CU95" s="455"/>
      <c r="CV95" s="455"/>
      <c r="CW95" s="455"/>
      <c r="CX95" s="455"/>
      <c r="CY95" s="455"/>
      <c r="CZ95" s="455"/>
      <c r="DA95" s="455"/>
    </row>
    <row r="96" spans="1:105" s="128" customFormat="1" ht="15" customHeight="1">
      <c r="A96" s="425" t="s">
        <v>44</v>
      </c>
      <c r="B96" s="425"/>
      <c r="C96" s="425"/>
      <c r="D96" s="425"/>
      <c r="E96" s="425"/>
      <c r="F96" s="425"/>
      <c r="G96" s="425"/>
      <c r="H96" s="454" t="s">
        <v>328</v>
      </c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79"/>
      <c r="BE96" s="479"/>
      <c r="BF96" s="479"/>
      <c r="BG96" s="479"/>
      <c r="BH96" s="479"/>
      <c r="BI96" s="479"/>
      <c r="BJ96" s="479"/>
      <c r="BK96" s="479"/>
      <c r="BL96" s="479"/>
      <c r="BM96" s="479"/>
      <c r="BN96" s="479"/>
      <c r="BO96" s="479"/>
      <c r="BP96" s="479"/>
      <c r="BQ96" s="479"/>
      <c r="BR96" s="479"/>
      <c r="BS96" s="479"/>
      <c r="BT96" s="479"/>
      <c r="BU96" s="479"/>
      <c r="BV96" s="479"/>
      <c r="BW96" s="479"/>
      <c r="BX96" s="479"/>
      <c r="BY96" s="479"/>
      <c r="BZ96" s="479"/>
      <c r="CA96" s="479"/>
      <c r="CB96" s="479"/>
      <c r="CC96" s="479"/>
      <c r="CD96" s="479"/>
      <c r="CE96" s="479">
        <v>10000</v>
      </c>
      <c r="CF96" s="479"/>
      <c r="CG96" s="479"/>
      <c r="CH96" s="479"/>
      <c r="CI96" s="479"/>
      <c r="CJ96" s="479"/>
      <c r="CK96" s="479"/>
      <c r="CL96" s="479"/>
      <c r="CM96" s="479"/>
      <c r="CN96" s="479"/>
      <c r="CO96" s="479"/>
      <c r="CP96" s="479"/>
      <c r="CQ96" s="479"/>
      <c r="CR96" s="479"/>
      <c r="CS96" s="479"/>
      <c r="CT96" s="479"/>
      <c r="CU96" s="479"/>
      <c r="CV96" s="479"/>
      <c r="CW96" s="479"/>
      <c r="CX96" s="479"/>
      <c r="CY96" s="479"/>
      <c r="CZ96" s="479"/>
      <c r="DA96" s="479"/>
    </row>
    <row r="97" spans="1:105" s="128" customFormat="1" ht="15" customHeight="1">
      <c r="A97" s="425"/>
      <c r="B97" s="425"/>
      <c r="C97" s="425"/>
      <c r="D97" s="425"/>
      <c r="E97" s="425"/>
      <c r="F97" s="425"/>
      <c r="G97" s="425"/>
      <c r="H97" s="437" t="s">
        <v>196</v>
      </c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8"/>
      <c r="BD97" s="431"/>
      <c r="BE97" s="431"/>
      <c r="BF97" s="431"/>
      <c r="BG97" s="431"/>
      <c r="BH97" s="431"/>
      <c r="BI97" s="431"/>
      <c r="BJ97" s="431"/>
      <c r="BK97" s="431"/>
      <c r="BL97" s="431"/>
      <c r="BM97" s="431"/>
      <c r="BN97" s="431"/>
      <c r="BO97" s="431"/>
      <c r="BP97" s="431"/>
      <c r="BQ97" s="431"/>
      <c r="BR97" s="431"/>
      <c r="BS97" s="431"/>
      <c r="BT97" s="431" t="s">
        <v>178</v>
      </c>
      <c r="BU97" s="431"/>
      <c r="BV97" s="431"/>
      <c r="BW97" s="431"/>
      <c r="BX97" s="431"/>
      <c r="BY97" s="431"/>
      <c r="BZ97" s="431"/>
      <c r="CA97" s="431"/>
      <c r="CB97" s="431"/>
      <c r="CC97" s="431"/>
      <c r="CD97" s="431"/>
      <c r="CE97" s="476">
        <f>CE96</f>
        <v>10000</v>
      </c>
      <c r="CF97" s="442"/>
      <c r="CG97" s="442"/>
      <c r="CH97" s="442"/>
      <c r="CI97" s="442"/>
      <c r="CJ97" s="442"/>
      <c r="CK97" s="442"/>
      <c r="CL97" s="442"/>
      <c r="CM97" s="442"/>
      <c r="CN97" s="442"/>
      <c r="CO97" s="442"/>
      <c r="CP97" s="442"/>
      <c r="CQ97" s="442"/>
      <c r="CR97" s="442"/>
      <c r="CS97" s="442"/>
      <c r="CT97" s="442"/>
      <c r="CU97" s="442"/>
      <c r="CV97" s="442"/>
      <c r="CW97" s="442"/>
      <c r="CX97" s="442"/>
      <c r="CY97" s="442"/>
      <c r="CZ97" s="442"/>
      <c r="DA97" s="442"/>
    </row>
    <row r="99" spans="1:105" s="124" customFormat="1" ht="14.25">
      <c r="A99" s="456" t="s">
        <v>241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456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/>
      <c r="CX99" s="456"/>
      <c r="CY99" s="456"/>
      <c r="CZ99" s="456"/>
      <c r="DA99" s="456"/>
    </row>
    <row r="100" ht="6" customHeight="1"/>
    <row r="101" spans="1:105" s="124" customFormat="1" ht="14.25">
      <c r="A101" s="124" t="s">
        <v>184</v>
      </c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  <c r="CW101" s="463"/>
      <c r="CX101" s="463"/>
      <c r="CY101" s="463"/>
      <c r="CZ101" s="463"/>
      <c r="DA101" s="463"/>
    </row>
    <row r="102" spans="24:105" s="124" customFormat="1" ht="6" customHeight="1"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</row>
    <row r="103" spans="1:105" s="124" customFormat="1" ht="14.25">
      <c r="A103" s="464" t="s">
        <v>185</v>
      </c>
      <c r="B103" s="464"/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4"/>
      <c r="AO103" s="464"/>
      <c r="AP103" s="465"/>
      <c r="AQ103" s="465"/>
      <c r="AR103" s="465"/>
      <c r="AS103" s="465"/>
      <c r="AT103" s="465"/>
      <c r="AU103" s="465"/>
      <c r="AV103" s="465"/>
      <c r="AW103" s="465"/>
      <c r="AX103" s="465"/>
      <c r="AY103" s="465"/>
      <c r="AZ103" s="465"/>
      <c r="BA103" s="465"/>
      <c r="BB103" s="465"/>
      <c r="BC103" s="465"/>
      <c r="BD103" s="465"/>
      <c r="BE103" s="465"/>
      <c r="BF103" s="465"/>
      <c r="BG103" s="465"/>
      <c r="BH103" s="465"/>
      <c r="BI103" s="465"/>
      <c r="BJ103" s="465"/>
      <c r="BK103" s="465"/>
      <c r="BL103" s="465"/>
      <c r="BM103" s="465"/>
      <c r="BN103" s="465"/>
      <c r="BO103" s="465"/>
      <c r="BP103" s="465"/>
      <c r="BQ103" s="465"/>
      <c r="BR103" s="465"/>
      <c r="BS103" s="465"/>
      <c r="BT103" s="465"/>
      <c r="BU103" s="465"/>
      <c r="BV103" s="465"/>
      <c r="BW103" s="465"/>
      <c r="BX103" s="465"/>
      <c r="BY103" s="465"/>
      <c r="BZ103" s="465"/>
      <c r="CA103" s="465"/>
      <c r="CB103" s="465"/>
      <c r="CC103" s="465"/>
      <c r="CD103" s="465"/>
      <c r="CE103" s="465"/>
      <c r="CF103" s="465"/>
      <c r="CG103" s="465"/>
      <c r="CH103" s="465"/>
      <c r="CI103" s="465"/>
      <c r="CJ103" s="465"/>
      <c r="CK103" s="465"/>
      <c r="CL103" s="465"/>
      <c r="CM103" s="465"/>
      <c r="CN103" s="465"/>
      <c r="CO103" s="465"/>
      <c r="CP103" s="465"/>
      <c r="CQ103" s="465"/>
      <c r="CR103" s="465"/>
      <c r="CS103" s="465"/>
      <c r="CT103" s="465"/>
      <c r="CU103" s="465"/>
      <c r="CV103" s="465"/>
      <c r="CW103" s="465"/>
      <c r="CX103" s="465"/>
      <c r="CY103" s="465"/>
      <c r="CZ103" s="465"/>
      <c r="DA103" s="465"/>
    </row>
    <row r="104" ht="10.5" customHeight="1"/>
    <row r="105" spans="1:105" s="126" customFormat="1" ht="45" customHeight="1">
      <c r="A105" s="457" t="s">
        <v>66</v>
      </c>
      <c r="B105" s="458"/>
      <c r="C105" s="458"/>
      <c r="D105" s="458"/>
      <c r="E105" s="458"/>
      <c r="F105" s="458"/>
      <c r="G105" s="459"/>
      <c r="H105" s="457" t="s">
        <v>67</v>
      </c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/>
      <c r="AV105" s="458"/>
      <c r="AW105" s="458"/>
      <c r="AX105" s="458"/>
      <c r="AY105" s="458"/>
      <c r="AZ105" s="458"/>
      <c r="BA105" s="458"/>
      <c r="BB105" s="458"/>
      <c r="BC105" s="459"/>
      <c r="BD105" s="457" t="s">
        <v>233</v>
      </c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9"/>
      <c r="BT105" s="457" t="s">
        <v>234</v>
      </c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9"/>
      <c r="CJ105" s="457" t="s">
        <v>235</v>
      </c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/>
      <c r="CU105" s="458"/>
      <c r="CV105" s="458"/>
      <c r="CW105" s="458"/>
      <c r="CX105" s="458"/>
      <c r="CY105" s="458"/>
      <c r="CZ105" s="458"/>
      <c r="DA105" s="459"/>
    </row>
    <row r="106" spans="1:105" s="127" customFormat="1" ht="12.75">
      <c r="A106" s="455">
        <v>1</v>
      </c>
      <c r="B106" s="455"/>
      <c r="C106" s="455"/>
      <c r="D106" s="455"/>
      <c r="E106" s="455"/>
      <c r="F106" s="455"/>
      <c r="G106" s="455"/>
      <c r="H106" s="455">
        <v>2</v>
      </c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455"/>
      <c r="AM106" s="455"/>
      <c r="AN106" s="455"/>
      <c r="AO106" s="455"/>
      <c r="AP106" s="455"/>
      <c r="AQ106" s="455"/>
      <c r="AR106" s="455"/>
      <c r="AS106" s="455"/>
      <c r="AT106" s="455"/>
      <c r="AU106" s="455"/>
      <c r="AV106" s="455"/>
      <c r="AW106" s="455"/>
      <c r="AX106" s="455"/>
      <c r="AY106" s="455"/>
      <c r="AZ106" s="455"/>
      <c r="BA106" s="455"/>
      <c r="BB106" s="455"/>
      <c r="BC106" s="455"/>
      <c r="BD106" s="455">
        <v>3</v>
      </c>
      <c r="BE106" s="455"/>
      <c r="BF106" s="455"/>
      <c r="BG106" s="455"/>
      <c r="BH106" s="455"/>
      <c r="BI106" s="455"/>
      <c r="BJ106" s="455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5">
        <v>4</v>
      </c>
      <c r="BU106" s="455"/>
      <c r="BV106" s="455"/>
      <c r="BW106" s="455"/>
      <c r="BX106" s="455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5"/>
      <c r="CI106" s="455"/>
      <c r="CJ106" s="455">
        <v>5</v>
      </c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5"/>
      <c r="CW106" s="455"/>
      <c r="CX106" s="455"/>
      <c r="CY106" s="455"/>
      <c r="CZ106" s="455"/>
      <c r="DA106" s="455"/>
    </row>
    <row r="107" spans="1:105" s="128" customFormat="1" ht="15" customHeight="1">
      <c r="A107" s="425"/>
      <c r="B107" s="425"/>
      <c r="C107" s="425"/>
      <c r="D107" s="425"/>
      <c r="E107" s="425"/>
      <c r="F107" s="425"/>
      <c r="G107" s="425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31"/>
      <c r="BE107" s="431"/>
      <c r="BF107" s="431"/>
      <c r="BG107" s="431"/>
      <c r="BH107" s="431"/>
      <c r="BI107" s="431"/>
      <c r="BJ107" s="431"/>
      <c r="BK107" s="431"/>
      <c r="BL107" s="431"/>
      <c r="BM107" s="431"/>
      <c r="BN107" s="431"/>
      <c r="BO107" s="431"/>
      <c r="BP107" s="431"/>
      <c r="BQ107" s="431"/>
      <c r="BR107" s="431"/>
      <c r="BS107" s="431"/>
      <c r="BT107" s="431"/>
      <c r="BU107" s="431"/>
      <c r="BV107" s="431"/>
      <c r="BW107" s="431"/>
      <c r="BX107" s="431"/>
      <c r="BY107" s="431"/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1"/>
      <c r="CP107" s="431"/>
      <c r="CQ107" s="431"/>
      <c r="CR107" s="431"/>
      <c r="CS107" s="431"/>
      <c r="CT107" s="431"/>
      <c r="CU107" s="431"/>
      <c r="CV107" s="431"/>
      <c r="CW107" s="431"/>
      <c r="CX107" s="431"/>
      <c r="CY107" s="431"/>
      <c r="CZ107" s="431"/>
      <c r="DA107" s="431"/>
    </row>
    <row r="108" spans="1:105" s="128" customFormat="1" ht="15" customHeight="1">
      <c r="A108" s="425"/>
      <c r="B108" s="425"/>
      <c r="C108" s="425"/>
      <c r="D108" s="425"/>
      <c r="E108" s="425"/>
      <c r="F108" s="425"/>
      <c r="G108" s="425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31"/>
      <c r="BE108" s="431"/>
      <c r="BF108" s="431"/>
      <c r="BG108" s="431"/>
      <c r="BH108" s="431"/>
      <c r="BI108" s="431"/>
      <c r="BJ108" s="431"/>
      <c r="BK108" s="431"/>
      <c r="BL108" s="431"/>
      <c r="BM108" s="431"/>
      <c r="BN108" s="431"/>
      <c r="BO108" s="431"/>
      <c r="BP108" s="431"/>
      <c r="BQ108" s="431"/>
      <c r="BR108" s="431"/>
      <c r="BS108" s="431"/>
      <c r="BT108" s="431"/>
      <c r="BU108" s="431"/>
      <c r="BV108" s="431"/>
      <c r="BW108" s="431"/>
      <c r="BX108" s="431"/>
      <c r="BY108" s="431"/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1"/>
      <c r="CP108" s="431"/>
      <c r="CQ108" s="431"/>
      <c r="CR108" s="431"/>
      <c r="CS108" s="431"/>
      <c r="CT108" s="431"/>
      <c r="CU108" s="431"/>
      <c r="CV108" s="431"/>
      <c r="CW108" s="431"/>
      <c r="CX108" s="431"/>
      <c r="CY108" s="431"/>
      <c r="CZ108" s="431"/>
      <c r="DA108" s="431"/>
    </row>
    <row r="109" spans="1:105" s="128" customFormat="1" ht="15" customHeight="1">
      <c r="A109" s="425"/>
      <c r="B109" s="425"/>
      <c r="C109" s="425"/>
      <c r="D109" s="425"/>
      <c r="E109" s="425"/>
      <c r="F109" s="425"/>
      <c r="G109" s="425"/>
      <c r="H109" s="444" t="s">
        <v>196</v>
      </c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Q109" s="444"/>
      <c r="AR109" s="444"/>
      <c r="AS109" s="444"/>
      <c r="AT109" s="444"/>
      <c r="AU109" s="444"/>
      <c r="AV109" s="444"/>
      <c r="AW109" s="444"/>
      <c r="AX109" s="444"/>
      <c r="AY109" s="444"/>
      <c r="AZ109" s="444"/>
      <c r="BA109" s="444"/>
      <c r="BB109" s="444"/>
      <c r="BC109" s="445"/>
      <c r="BD109" s="431" t="s">
        <v>178</v>
      </c>
      <c r="BE109" s="431"/>
      <c r="BF109" s="431"/>
      <c r="BG109" s="431"/>
      <c r="BH109" s="431"/>
      <c r="BI109" s="431"/>
      <c r="BJ109" s="431"/>
      <c r="BK109" s="431"/>
      <c r="BL109" s="431"/>
      <c r="BM109" s="431"/>
      <c r="BN109" s="431"/>
      <c r="BO109" s="431"/>
      <c r="BP109" s="431"/>
      <c r="BQ109" s="431"/>
      <c r="BR109" s="431"/>
      <c r="BS109" s="431"/>
      <c r="BT109" s="431" t="s">
        <v>178</v>
      </c>
      <c r="BU109" s="431"/>
      <c r="BV109" s="431"/>
      <c r="BW109" s="431"/>
      <c r="BX109" s="431"/>
      <c r="BY109" s="431"/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1"/>
      <c r="CP109" s="431"/>
      <c r="CQ109" s="431"/>
      <c r="CR109" s="431"/>
      <c r="CS109" s="431"/>
      <c r="CT109" s="431"/>
      <c r="CU109" s="431"/>
      <c r="CV109" s="431"/>
      <c r="CW109" s="431"/>
      <c r="CX109" s="431"/>
      <c r="CY109" s="431"/>
      <c r="CZ109" s="431"/>
      <c r="DA109" s="431"/>
    </row>
    <row r="111" spans="1:105" s="124" customFormat="1" ht="27" customHeight="1">
      <c r="A111" s="466" t="s">
        <v>242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6"/>
      <c r="CL111" s="466"/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6"/>
      <c r="CW111" s="466"/>
      <c r="CX111" s="466"/>
      <c r="CY111" s="466"/>
      <c r="CZ111" s="466"/>
      <c r="DA111" s="466"/>
    </row>
    <row r="112" ht="6" customHeight="1"/>
    <row r="113" spans="1:105" s="124" customFormat="1" ht="14.25">
      <c r="A113" s="124" t="s">
        <v>184</v>
      </c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3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463"/>
      <c r="CD113" s="463"/>
      <c r="CE113" s="463"/>
      <c r="CF113" s="463"/>
      <c r="CG113" s="463"/>
      <c r="CH113" s="463"/>
      <c r="CI113" s="463"/>
      <c r="CJ113" s="463"/>
      <c r="CK113" s="463"/>
      <c r="CL113" s="463"/>
      <c r="CM113" s="463"/>
      <c r="CN113" s="463"/>
      <c r="CO113" s="463"/>
      <c r="CP113" s="463"/>
      <c r="CQ113" s="463"/>
      <c r="CR113" s="463"/>
      <c r="CS113" s="463"/>
      <c r="CT113" s="463"/>
      <c r="CU113" s="463"/>
      <c r="CV113" s="463"/>
      <c r="CW113" s="463"/>
      <c r="CX113" s="463"/>
      <c r="CY113" s="463"/>
      <c r="CZ113" s="463"/>
      <c r="DA113" s="463"/>
    </row>
    <row r="114" spans="24:105" s="124" customFormat="1" ht="6" customHeight="1"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</row>
    <row r="115" spans="1:105" s="124" customFormat="1" ht="14.25">
      <c r="A115" s="464" t="s">
        <v>185</v>
      </c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5"/>
      <c r="AQ115" s="465"/>
      <c r="AR115" s="465"/>
      <c r="AS115" s="465"/>
      <c r="AT115" s="465"/>
      <c r="AU115" s="465"/>
      <c r="AV115" s="465"/>
      <c r="AW115" s="465"/>
      <c r="AX115" s="465"/>
      <c r="AY115" s="465"/>
      <c r="AZ115" s="465"/>
      <c r="BA115" s="465"/>
      <c r="BB115" s="465"/>
      <c r="BC115" s="465"/>
      <c r="BD115" s="465"/>
      <c r="BE115" s="465"/>
      <c r="BF115" s="465"/>
      <c r="BG115" s="465"/>
      <c r="BH115" s="465"/>
      <c r="BI115" s="465"/>
      <c r="BJ115" s="465"/>
      <c r="BK115" s="465"/>
      <c r="BL115" s="465"/>
      <c r="BM115" s="465"/>
      <c r="BN115" s="465"/>
      <c r="BO115" s="465"/>
      <c r="BP115" s="465"/>
      <c r="BQ115" s="465"/>
      <c r="BR115" s="465"/>
      <c r="BS115" s="465"/>
      <c r="BT115" s="465"/>
      <c r="BU115" s="465"/>
      <c r="BV115" s="465"/>
      <c r="BW115" s="465"/>
      <c r="BX115" s="465"/>
      <c r="BY115" s="465"/>
      <c r="BZ115" s="465"/>
      <c r="CA115" s="465"/>
      <c r="CB115" s="465"/>
      <c r="CC115" s="465"/>
      <c r="CD115" s="465"/>
      <c r="CE115" s="465"/>
      <c r="CF115" s="465"/>
      <c r="CG115" s="465"/>
      <c r="CH115" s="465"/>
      <c r="CI115" s="465"/>
      <c r="CJ115" s="465"/>
      <c r="CK115" s="465"/>
      <c r="CL115" s="465"/>
      <c r="CM115" s="465"/>
      <c r="CN115" s="465"/>
      <c r="CO115" s="465"/>
      <c r="CP115" s="465"/>
      <c r="CQ115" s="465"/>
      <c r="CR115" s="465"/>
      <c r="CS115" s="465"/>
      <c r="CT115" s="465"/>
      <c r="CU115" s="465"/>
      <c r="CV115" s="465"/>
      <c r="CW115" s="465"/>
      <c r="CX115" s="465"/>
      <c r="CY115" s="465"/>
      <c r="CZ115" s="465"/>
      <c r="DA115" s="465"/>
    </row>
    <row r="116" ht="10.5" customHeight="1"/>
    <row r="117" spans="1:105" s="126" customFormat="1" ht="45" customHeight="1">
      <c r="A117" s="457" t="s">
        <v>66</v>
      </c>
      <c r="B117" s="458"/>
      <c r="C117" s="458"/>
      <c r="D117" s="458"/>
      <c r="E117" s="458"/>
      <c r="F117" s="458"/>
      <c r="G117" s="459"/>
      <c r="H117" s="457" t="s">
        <v>67</v>
      </c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/>
      <c r="AV117" s="458"/>
      <c r="AW117" s="458"/>
      <c r="AX117" s="458"/>
      <c r="AY117" s="458"/>
      <c r="AZ117" s="458"/>
      <c r="BA117" s="458"/>
      <c r="BB117" s="458"/>
      <c r="BC117" s="459"/>
      <c r="BD117" s="457" t="s">
        <v>233</v>
      </c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9"/>
      <c r="BT117" s="457" t="s">
        <v>234</v>
      </c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8"/>
      <c r="CF117" s="458"/>
      <c r="CG117" s="458"/>
      <c r="CH117" s="458"/>
      <c r="CI117" s="459"/>
      <c r="CJ117" s="457" t="s">
        <v>235</v>
      </c>
      <c r="CK117" s="458"/>
      <c r="CL117" s="458"/>
      <c r="CM117" s="458"/>
      <c r="CN117" s="458"/>
      <c r="CO117" s="458"/>
      <c r="CP117" s="458"/>
      <c r="CQ117" s="458"/>
      <c r="CR117" s="458"/>
      <c r="CS117" s="458"/>
      <c r="CT117" s="458"/>
      <c r="CU117" s="458"/>
      <c r="CV117" s="458"/>
      <c r="CW117" s="458"/>
      <c r="CX117" s="458"/>
      <c r="CY117" s="458"/>
      <c r="CZ117" s="458"/>
      <c r="DA117" s="459"/>
    </row>
    <row r="118" spans="1:105" s="127" customFormat="1" ht="12.75">
      <c r="A118" s="455">
        <v>1</v>
      </c>
      <c r="B118" s="455"/>
      <c r="C118" s="455"/>
      <c r="D118" s="455"/>
      <c r="E118" s="455"/>
      <c r="F118" s="455"/>
      <c r="G118" s="455"/>
      <c r="H118" s="455">
        <v>2</v>
      </c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5"/>
      <c r="BC118" s="455"/>
      <c r="BD118" s="455">
        <v>3</v>
      </c>
      <c r="BE118" s="455"/>
      <c r="BF118" s="455"/>
      <c r="BG118" s="455"/>
      <c r="BH118" s="455"/>
      <c r="BI118" s="455"/>
      <c r="BJ118" s="455"/>
      <c r="BK118" s="455"/>
      <c r="BL118" s="455"/>
      <c r="BM118" s="455"/>
      <c r="BN118" s="455"/>
      <c r="BO118" s="455"/>
      <c r="BP118" s="455"/>
      <c r="BQ118" s="455"/>
      <c r="BR118" s="455"/>
      <c r="BS118" s="455"/>
      <c r="BT118" s="455">
        <v>4</v>
      </c>
      <c r="BU118" s="455"/>
      <c r="BV118" s="455"/>
      <c r="BW118" s="455"/>
      <c r="BX118" s="455"/>
      <c r="BY118" s="455"/>
      <c r="BZ118" s="455"/>
      <c r="CA118" s="455"/>
      <c r="CB118" s="455"/>
      <c r="CC118" s="455"/>
      <c r="CD118" s="455"/>
      <c r="CE118" s="455"/>
      <c r="CF118" s="455"/>
      <c r="CG118" s="455"/>
      <c r="CH118" s="455"/>
      <c r="CI118" s="455"/>
      <c r="CJ118" s="455">
        <v>5</v>
      </c>
      <c r="CK118" s="455"/>
      <c r="CL118" s="455"/>
      <c r="CM118" s="455"/>
      <c r="CN118" s="455"/>
      <c r="CO118" s="455"/>
      <c r="CP118" s="455"/>
      <c r="CQ118" s="455"/>
      <c r="CR118" s="455"/>
      <c r="CS118" s="455"/>
      <c r="CT118" s="455"/>
      <c r="CU118" s="455"/>
      <c r="CV118" s="455"/>
      <c r="CW118" s="455"/>
      <c r="CX118" s="455"/>
      <c r="CY118" s="455"/>
      <c r="CZ118" s="455"/>
      <c r="DA118" s="455"/>
    </row>
    <row r="119" spans="1:105" s="128" customFormat="1" ht="15" customHeight="1">
      <c r="A119" s="425"/>
      <c r="B119" s="425"/>
      <c r="C119" s="425"/>
      <c r="D119" s="425"/>
      <c r="E119" s="425"/>
      <c r="F119" s="425"/>
      <c r="G119" s="425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4"/>
      <c r="BB119" s="454"/>
      <c r="BC119" s="454"/>
      <c r="BD119" s="431"/>
      <c r="BE119" s="431"/>
      <c r="BF119" s="431"/>
      <c r="BG119" s="431"/>
      <c r="BH119" s="431"/>
      <c r="BI119" s="431"/>
      <c r="BJ119" s="431"/>
      <c r="BK119" s="431"/>
      <c r="BL119" s="431"/>
      <c r="BM119" s="431"/>
      <c r="BN119" s="431"/>
      <c r="BO119" s="431"/>
      <c r="BP119" s="431"/>
      <c r="BQ119" s="431"/>
      <c r="BR119" s="431"/>
      <c r="BS119" s="431"/>
      <c r="BT119" s="431"/>
      <c r="BU119" s="431"/>
      <c r="BV119" s="431"/>
      <c r="BW119" s="431"/>
      <c r="BX119" s="431"/>
      <c r="BY119" s="431"/>
      <c r="BZ119" s="431"/>
      <c r="CA119" s="431"/>
      <c r="CB119" s="431"/>
      <c r="CC119" s="431"/>
      <c r="CD119" s="431"/>
      <c r="CE119" s="431"/>
      <c r="CF119" s="431"/>
      <c r="CG119" s="431"/>
      <c r="CH119" s="431"/>
      <c r="CI119" s="431"/>
      <c r="CJ119" s="431"/>
      <c r="CK119" s="431"/>
      <c r="CL119" s="431"/>
      <c r="CM119" s="431"/>
      <c r="CN119" s="431"/>
      <c r="CO119" s="431"/>
      <c r="CP119" s="431"/>
      <c r="CQ119" s="431"/>
      <c r="CR119" s="431"/>
      <c r="CS119" s="431"/>
      <c r="CT119" s="431"/>
      <c r="CU119" s="431"/>
      <c r="CV119" s="431"/>
      <c r="CW119" s="431"/>
      <c r="CX119" s="431"/>
      <c r="CY119" s="431"/>
      <c r="CZ119" s="431"/>
      <c r="DA119" s="431"/>
    </row>
    <row r="120" spans="1:105" s="128" customFormat="1" ht="15" customHeight="1">
      <c r="A120" s="425"/>
      <c r="B120" s="425"/>
      <c r="C120" s="425"/>
      <c r="D120" s="425"/>
      <c r="E120" s="425"/>
      <c r="F120" s="425"/>
      <c r="G120" s="425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S120" s="454"/>
      <c r="T120" s="454"/>
      <c r="U120" s="454"/>
      <c r="V120" s="454"/>
      <c r="W120" s="454"/>
      <c r="X120" s="454"/>
      <c r="Y120" s="454"/>
      <c r="Z120" s="454"/>
      <c r="AA120" s="454"/>
      <c r="AB120" s="454"/>
      <c r="AC120" s="454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/>
      <c r="AV120" s="454"/>
      <c r="AW120" s="454"/>
      <c r="AX120" s="454"/>
      <c r="AY120" s="454"/>
      <c r="AZ120" s="454"/>
      <c r="BA120" s="454"/>
      <c r="BB120" s="454"/>
      <c r="BC120" s="454"/>
      <c r="BD120" s="431"/>
      <c r="BE120" s="431"/>
      <c r="BF120" s="431"/>
      <c r="BG120" s="431"/>
      <c r="BH120" s="431"/>
      <c r="BI120" s="431"/>
      <c r="BJ120" s="431"/>
      <c r="BK120" s="431"/>
      <c r="BL120" s="431"/>
      <c r="BM120" s="431"/>
      <c r="BN120" s="431"/>
      <c r="BO120" s="431"/>
      <c r="BP120" s="431"/>
      <c r="BQ120" s="431"/>
      <c r="BR120" s="431"/>
      <c r="BS120" s="431"/>
      <c r="BT120" s="431"/>
      <c r="BU120" s="431"/>
      <c r="BV120" s="431"/>
      <c r="BW120" s="431"/>
      <c r="BX120" s="431"/>
      <c r="BY120" s="431"/>
      <c r="BZ120" s="431"/>
      <c r="CA120" s="431"/>
      <c r="CB120" s="431"/>
      <c r="CC120" s="431"/>
      <c r="CD120" s="431"/>
      <c r="CE120" s="431"/>
      <c r="CF120" s="431"/>
      <c r="CG120" s="431"/>
      <c r="CH120" s="431"/>
      <c r="CI120" s="431"/>
      <c r="CJ120" s="431"/>
      <c r="CK120" s="431"/>
      <c r="CL120" s="431"/>
      <c r="CM120" s="431"/>
      <c r="CN120" s="431"/>
      <c r="CO120" s="431"/>
      <c r="CP120" s="431"/>
      <c r="CQ120" s="431"/>
      <c r="CR120" s="431"/>
      <c r="CS120" s="431"/>
      <c r="CT120" s="431"/>
      <c r="CU120" s="431"/>
      <c r="CV120" s="431"/>
      <c r="CW120" s="431"/>
      <c r="CX120" s="431"/>
      <c r="CY120" s="431"/>
      <c r="CZ120" s="431"/>
      <c r="DA120" s="431"/>
    </row>
    <row r="121" spans="1:105" s="128" customFormat="1" ht="15" customHeight="1">
      <c r="A121" s="425"/>
      <c r="B121" s="425"/>
      <c r="C121" s="425"/>
      <c r="D121" s="425"/>
      <c r="E121" s="425"/>
      <c r="F121" s="425"/>
      <c r="G121" s="425"/>
      <c r="H121" s="444" t="s">
        <v>196</v>
      </c>
      <c r="I121" s="444"/>
      <c r="J121" s="444"/>
      <c r="K121" s="444"/>
      <c r="L121" s="444"/>
      <c r="M121" s="44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4"/>
      <c r="AI121" s="444"/>
      <c r="AJ121" s="444"/>
      <c r="AK121" s="444"/>
      <c r="AL121" s="444"/>
      <c r="AM121" s="444"/>
      <c r="AN121" s="444"/>
      <c r="AO121" s="444"/>
      <c r="AP121" s="444"/>
      <c r="AQ121" s="444"/>
      <c r="AR121" s="444"/>
      <c r="AS121" s="444"/>
      <c r="AT121" s="444"/>
      <c r="AU121" s="444"/>
      <c r="AV121" s="444"/>
      <c r="AW121" s="444"/>
      <c r="AX121" s="444"/>
      <c r="AY121" s="444"/>
      <c r="AZ121" s="444"/>
      <c r="BA121" s="444"/>
      <c r="BB121" s="444"/>
      <c r="BC121" s="445"/>
      <c r="BD121" s="431" t="s">
        <v>178</v>
      </c>
      <c r="BE121" s="431"/>
      <c r="BF121" s="431"/>
      <c r="BG121" s="431"/>
      <c r="BH121" s="431"/>
      <c r="BI121" s="431"/>
      <c r="BJ121" s="431"/>
      <c r="BK121" s="431"/>
      <c r="BL121" s="431"/>
      <c r="BM121" s="431"/>
      <c r="BN121" s="431"/>
      <c r="BO121" s="431"/>
      <c r="BP121" s="431"/>
      <c r="BQ121" s="431"/>
      <c r="BR121" s="431"/>
      <c r="BS121" s="431"/>
      <c r="BT121" s="431" t="s">
        <v>178</v>
      </c>
      <c r="BU121" s="431"/>
      <c r="BV121" s="431"/>
      <c r="BW121" s="431"/>
      <c r="BX121" s="431"/>
      <c r="BY121" s="431"/>
      <c r="BZ121" s="431"/>
      <c r="CA121" s="431"/>
      <c r="CB121" s="431"/>
      <c r="CC121" s="431"/>
      <c r="CD121" s="431"/>
      <c r="CE121" s="431"/>
      <c r="CF121" s="431"/>
      <c r="CG121" s="431"/>
      <c r="CH121" s="431"/>
      <c r="CI121" s="431"/>
      <c r="CJ121" s="431"/>
      <c r="CK121" s="431"/>
      <c r="CL121" s="431"/>
      <c r="CM121" s="431"/>
      <c r="CN121" s="431"/>
      <c r="CO121" s="431"/>
      <c r="CP121" s="431"/>
      <c r="CQ121" s="431"/>
      <c r="CR121" s="431"/>
      <c r="CS121" s="431"/>
      <c r="CT121" s="431"/>
      <c r="CU121" s="431"/>
      <c r="CV121" s="431"/>
      <c r="CW121" s="431"/>
      <c r="CX121" s="431"/>
      <c r="CY121" s="431"/>
      <c r="CZ121" s="431"/>
      <c r="DA121" s="431"/>
    </row>
    <row r="123" spans="1:105" s="124" customFormat="1" ht="14.25">
      <c r="A123" s="456" t="s">
        <v>243</v>
      </c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  <c r="Z123" s="456"/>
      <c r="AA123" s="456"/>
      <c r="AB123" s="456"/>
      <c r="AC123" s="456"/>
      <c r="AD123" s="456"/>
      <c r="AE123" s="456"/>
      <c r="AF123" s="456"/>
      <c r="AG123" s="456"/>
      <c r="AH123" s="456"/>
      <c r="AI123" s="456"/>
      <c r="AJ123" s="456"/>
      <c r="AK123" s="456"/>
      <c r="AL123" s="456"/>
      <c r="AM123" s="456"/>
      <c r="AN123" s="456"/>
      <c r="AO123" s="456"/>
      <c r="AP123" s="456"/>
      <c r="AQ123" s="456"/>
      <c r="AR123" s="456"/>
      <c r="AS123" s="456"/>
      <c r="AT123" s="456"/>
      <c r="AU123" s="456"/>
      <c r="AV123" s="456"/>
      <c r="AW123" s="456"/>
      <c r="AX123" s="456"/>
      <c r="AY123" s="456"/>
      <c r="AZ123" s="456"/>
      <c r="BA123" s="456"/>
      <c r="BB123" s="456"/>
      <c r="BC123" s="456"/>
      <c r="BD123" s="456"/>
      <c r="BE123" s="456"/>
      <c r="BF123" s="456"/>
      <c r="BG123" s="456"/>
      <c r="BH123" s="456"/>
      <c r="BI123" s="456"/>
      <c r="BJ123" s="456"/>
      <c r="BK123" s="456"/>
      <c r="BL123" s="456"/>
      <c r="BM123" s="456"/>
      <c r="BN123" s="456"/>
      <c r="BO123" s="456"/>
      <c r="BP123" s="456"/>
      <c r="BQ123" s="456"/>
      <c r="BR123" s="456"/>
      <c r="BS123" s="456"/>
      <c r="BT123" s="456"/>
      <c r="BU123" s="456"/>
      <c r="BV123" s="456"/>
      <c r="BW123" s="456"/>
      <c r="BX123" s="456"/>
      <c r="BY123" s="456"/>
      <c r="BZ123" s="456"/>
      <c r="CA123" s="456"/>
      <c r="CB123" s="456"/>
      <c r="CC123" s="456"/>
      <c r="CD123" s="456"/>
      <c r="CE123" s="456"/>
      <c r="CF123" s="456"/>
      <c r="CG123" s="456"/>
      <c r="CH123" s="456"/>
      <c r="CI123" s="456"/>
      <c r="CJ123" s="456"/>
      <c r="CK123" s="456"/>
      <c r="CL123" s="456"/>
      <c r="CM123" s="456"/>
      <c r="CN123" s="456"/>
      <c r="CO123" s="456"/>
      <c r="CP123" s="456"/>
      <c r="CQ123" s="456"/>
      <c r="CR123" s="456"/>
      <c r="CS123" s="456"/>
      <c r="CT123" s="456"/>
      <c r="CU123" s="456"/>
      <c r="CV123" s="456"/>
      <c r="CW123" s="456"/>
      <c r="CX123" s="456"/>
      <c r="CY123" s="456"/>
      <c r="CZ123" s="456"/>
      <c r="DA123" s="456"/>
    </row>
    <row r="124" ht="6" customHeight="1"/>
    <row r="125" spans="1:105" s="124" customFormat="1" ht="14.25">
      <c r="A125" s="124" t="s">
        <v>184</v>
      </c>
      <c r="X125" s="463" t="s">
        <v>381</v>
      </c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3"/>
      <c r="AK125" s="463"/>
      <c r="AL125" s="463"/>
      <c r="AM125" s="463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3"/>
      <c r="BX125" s="463"/>
      <c r="BY125" s="463"/>
      <c r="BZ125" s="463"/>
      <c r="CA125" s="463"/>
      <c r="CB125" s="463"/>
      <c r="CC125" s="463"/>
      <c r="CD125" s="463"/>
      <c r="CE125" s="463"/>
      <c r="CF125" s="463"/>
      <c r="CG125" s="463"/>
      <c r="CH125" s="463"/>
      <c r="CI125" s="463"/>
      <c r="CJ125" s="463"/>
      <c r="CK125" s="463"/>
      <c r="CL125" s="463"/>
      <c r="CM125" s="463"/>
      <c r="CN125" s="463"/>
      <c r="CO125" s="463"/>
      <c r="CP125" s="463"/>
      <c r="CQ125" s="463"/>
      <c r="CR125" s="463"/>
      <c r="CS125" s="463"/>
      <c r="CT125" s="463"/>
      <c r="CU125" s="463"/>
      <c r="CV125" s="463"/>
      <c r="CW125" s="463"/>
      <c r="CX125" s="463"/>
      <c r="CY125" s="463"/>
      <c r="CZ125" s="463"/>
      <c r="DA125" s="463"/>
    </row>
    <row r="126" spans="24:105" s="124" customFormat="1" ht="6" customHeight="1"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</row>
    <row r="127" spans="1:105" s="124" customFormat="1" ht="14.25">
      <c r="A127" s="464" t="s">
        <v>185</v>
      </c>
      <c r="B127" s="464"/>
      <c r="C127" s="464"/>
      <c r="D127" s="464"/>
      <c r="E127" s="464"/>
      <c r="F127" s="464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  <c r="T127" s="464"/>
      <c r="U127" s="464"/>
      <c r="V127" s="464"/>
      <c r="W127" s="464"/>
      <c r="X127" s="464"/>
      <c r="Y127" s="464"/>
      <c r="Z127" s="464"/>
      <c r="AA127" s="464"/>
      <c r="AB127" s="464"/>
      <c r="AC127" s="464"/>
      <c r="AD127" s="464"/>
      <c r="AE127" s="464"/>
      <c r="AF127" s="464"/>
      <c r="AG127" s="464"/>
      <c r="AH127" s="464"/>
      <c r="AI127" s="464"/>
      <c r="AJ127" s="464"/>
      <c r="AK127" s="464"/>
      <c r="AL127" s="464"/>
      <c r="AM127" s="464"/>
      <c r="AN127" s="464"/>
      <c r="AO127" s="464"/>
      <c r="AP127" s="465" t="s">
        <v>324</v>
      </c>
      <c r="AQ127" s="465"/>
      <c r="AR127" s="465"/>
      <c r="AS127" s="465"/>
      <c r="AT127" s="465"/>
      <c r="AU127" s="465"/>
      <c r="AV127" s="465"/>
      <c r="AW127" s="465"/>
      <c r="AX127" s="465"/>
      <c r="AY127" s="465"/>
      <c r="AZ127" s="465"/>
      <c r="BA127" s="465"/>
      <c r="BB127" s="465"/>
      <c r="BC127" s="465"/>
      <c r="BD127" s="465"/>
      <c r="BE127" s="465"/>
      <c r="BF127" s="465"/>
      <c r="BG127" s="465"/>
      <c r="BH127" s="465"/>
      <c r="BI127" s="465"/>
      <c r="BJ127" s="465"/>
      <c r="BK127" s="465"/>
      <c r="BL127" s="465"/>
      <c r="BM127" s="465"/>
      <c r="BN127" s="465"/>
      <c r="BO127" s="465"/>
      <c r="BP127" s="465"/>
      <c r="BQ127" s="465"/>
      <c r="BR127" s="465"/>
      <c r="BS127" s="465"/>
      <c r="BT127" s="465"/>
      <c r="BU127" s="465"/>
      <c r="BV127" s="465"/>
      <c r="BW127" s="465"/>
      <c r="BX127" s="465"/>
      <c r="BY127" s="465"/>
      <c r="BZ127" s="465"/>
      <c r="CA127" s="465"/>
      <c r="CB127" s="465"/>
      <c r="CC127" s="465"/>
      <c r="CD127" s="465"/>
      <c r="CE127" s="465"/>
      <c r="CF127" s="465"/>
      <c r="CG127" s="465"/>
      <c r="CH127" s="465"/>
      <c r="CI127" s="465"/>
      <c r="CJ127" s="465"/>
      <c r="CK127" s="465"/>
      <c r="CL127" s="465"/>
      <c r="CM127" s="465"/>
      <c r="CN127" s="465"/>
      <c r="CO127" s="465"/>
      <c r="CP127" s="465"/>
      <c r="CQ127" s="465"/>
      <c r="CR127" s="465"/>
      <c r="CS127" s="465"/>
      <c r="CT127" s="465"/>
      <c r="CU127" s="465"/>
      <c r="CV127" s="465"/>
      <c r="CW127" s="465"/>
      <c r="CX127" s="465"/>
      <c r="CY127" s="465"/>
      <c r="CZ127" s="465"/>
      <c r="DA127" s="465"/>
    </row>
    <row r="128" ht="10.5" customHeight="1"/>
    <row r="129" spans="1:105" s="124" customFormat="1" ht="14.25">
      <c r="A129" s="456" t="s">
        <v>244</v>
      </c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  <c r="AX129" s="456"/>
      <c r="AY129" s="456"/>
      <c r="AZ129" s="456"/>
      <c r="BA129" s="456"/>
      <c r="BB129" s="456"/>
      <c r="BC129" s="456"/>
      <c r="BD129" s="456"/>
      <c r="BE129" s="456"/>
      <c r="BF129" s="456"/>
      <c r="BG129" s="456"/>
      <c r="BH129" s="456"/>
      <c r="BI129" s="456"/>
      <c r="BJ129" s="456"/>
      <c r="BK129" s="456"/>
      <c r="BL129" s="456"/>
      <c r="BM129" s="456"/>
      <c r="BN129" s="456"/>
      <c r="BO129" s="456"/>
      <c r="BP129" s="456"/>
      <c r="BQ129" s="456"/>
      <c r="BR129" s="456"/>
      <c r="BS129" s="456"/>
      <c r="BT129" s="456"/>
      <c r="BU129" s="456"/>
      <c r="BV129" s="456"/>
      <c r="BW129" s="456"/>
      <c r="BX129" s="456"/>
      <c r="BY129" s="456"/>
      <c r="BZ129" s="456"/>
      <c r="CA129" s="456"/>
      <c r="CB129" s="456"/>
      <c r="CC129" s="456"/>
      <c r="CD129" s="456"/>
      <c r="CE129" s="456"/>
      <c r="CF129" s="456"/>
      <c r="CG129" s="456"/>
      <c r="CH129" s="456"/>
      <c r="CI129" s="456"/>
      <c r="CJ129" s="456"/>
      <c r="CK129" s="456"/>
      <c r="CL129" s="456"/>
      <c r="CM129" s="456"/>
      <c r="CN129" s="456"/>
      <c r="CO129" s="456"/>
      <c r="CP129" s="456"/>
      <c r="CQ129" s="456"/>
      <c r="CR129" s="456"/>
      <c r="CS129" s="456"/>
      <c r="CT129" s="456"/>
      <c r="CU129" s="456"/>
      <c r="CV129" s="456"/>
      <c r="CW129" s="456"/>
      <c r="CX129" s="456"/>
      <c r="CY129" s="456"/>
      <c r="CZ129" s="456"/>
      <c r="DA129" s="456"/>
    </row>
    <row r="130" ht="10.5" customHeight="1"/>
    <row r="131" spans="1:105" s="126" customFormat="1" ht="45" customHeight="1">
      <c r="A131" s="460" t="s">
        <v>66</v>
      </c>
      <c r="B131" s="461"/>
      <c r="C131" s="461"/>
      <c r="D131" s="461"/>
      <c r="E131" s="461"/>
      <c r="F131" s="461"/>
      <c r="G131" s="462"/>
      <c r="H131" s="460" t="s">
        <v>237</v>
      </c>
      <c r="I131" s="461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461"/>
      <c r="AL131" s="461"/>
      <c r="AM131" s="461"/>
      <c r="AN131" s="461"/>
      <c r="AO131" s="462"/>
      <c r="AP131" s="460" t="s">
        <v>245</v>
      </c>
      <c r="AQ131" s="461"/>
      <c r="AR131" s="461"/>
      <c r="AS131" s="461"/>
      <c r="AT131" s="461"/>
      <c r="AU131" s="461"/>
      <c r="AV131" s="461"/>
      <c r="AW131" s="461"/>
      <c r="AX131" s="461"/>
      <c r="AY131" s="461"/>
      <c r="AZ131" s="461"/>
      <c r="BA131" s="461"/>
      <c r="BB131" s="461"/>
      <c r="BC131" s="461"/>
      <c r="BD131" s="461"/>
      <c r="BE131" s="462"/>
      <c r="BF131" s="460" t="s">
        <v>246</v>
      </c>
      <c r="BG131" s="461"/>
      <c r="BH131" s="461"/>
      <c r="BI131" s="461"/>
      <c r="BJ131" s="461"/>
      <c r="BK131" s="461"/>
      <c r="BL131" s="461"/>
      <c r="BM131" s="461"/>
      <c r="BN131" s="461"/>
      <c r="BO131" s="461"/>
      <c r="BP131" s="461"/>
      <c r="BQ131" s="461"/>
      <c r="BR131" s="461"/>
      <c r="BS131" s="461"/>
      <c r="BT131" s="461"/>
      <c r="BU131" s="462"/>
      <c r="BV131" s="460" t="s">
        <v>247</v>
      </c>
      <c r="BW131" s="461"/>
      <c r="BX131" s="461"/>
      <c r="BY131" s="461"/>
      <c r="BZ131" s="461"/>
      <c r="CA131" s="461"/>
      <c r="CB131" s="461"/>
      <c r="CC131" s="461"/>
      <c r="CD131" s="461"/>
      <c r="CE131" s="461"/>
      <c r="CF131" s="461"/>
      <c r="CG131" s="461"/>
      <c r="CH131" s="461"/>
      <c r="CI131" s="461"/>
      <c r="CJ131" s="461"/>
      <c r="CK131" s="462"/>
      <c r="CL131" s="460" t="s">
        <v>202</v>
      </c>
      <c r="CM131" s="461"/>
      <c r="CN131" s="461"/>
      <c r="CO131" s="461"/>
      <c r="CP131" s="461"/>
      <c r="CQ131" s="461"/>
      <c r="CR131" s="461"/>
      <c r="CS131" s="461"/>
      <c r="CT131" s="461"/>
      <c r="CU131" s="461"/>
      <c r="CV131" s="461"/>
      <c r="CW131" s="461"/>
      <c r="CX131" s="461"/>
      <c r="CY131" s="461"/>
      <c r="CZ131" s="461"/>
      <c r="DA131" s="462"/>
    </row>
    <row r="132" spans="1:105" s="127" customFormat="1" ht="12.75">
      <c r="A132" s="455">
        <v>1</v>
      </c>
      <c r="B132" s="455"/>
      <c r="C132" s="455"/>
      <c r="D132" s="455"/>
      <c r="E132" s="455"/>
      <c r="F132" s="455"/>
      <c r="G132" s="455"/>
      <c r="H132" s="455">
        <v>2</v>
      </c>
      <c r="I132" s="455"/>
      <c r="J132" s="455"/>
      <c r="K132" s="455"/>
      <c r="L132" s="455"/>
      <c r="M132" s="455"/>
      <c r="N132" s="455"/>
      <c r="O132" s="455"/>
      <c r="P132" s="455"/>
      <c r="Q132" s="455"/>
      <c r="R132" s="455"/>
      <c r="S132" s="455"/>
      <c r="T132" s="455"/>
      <c r="U132" s="455"/>
      <c r="V132" s="455"/>
      <c r="W132" s="455"/>
      <c r="X132" s="455"/>
      <c r="Y132" s="455"/>
      <c r="Z132" s="455"/>
      <c r="AA132" s="455"/>
      <c r="AB132" s="455"/>
      <c r="AC132" s="455"/>
      <c r="AD132" s="455"/>
      <c r="AE132" s="455"/>
      <c r="AF132" s="455"/>
      <c r="AG132" s="455"/>
      <c r="AH132" s="455"/>
      <c r="AI132" s="455"/>
      <c r="AJ132" s="455"/>
      <c r="AK132" s="455"/>
      <c r="AL132" s="455"/>
      <c r="AM132" s="455"/>
      <c r="AN132" s="455"/>
      <c r="AO132" s="455"/>
      <c r="AP132" s="455">
        <v>3</v>
      </c>
      <c r="AQ132" s="455"/>
      <c r="AR132" s="455"/>
      <c r="AS132" s="455"/>
      <c r="AT132" s="455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>
        <v>4</v>
      </c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  <c r="BQ132" s="455"/>
      <c r="BR132" s="455"/>
      <c r="BS132" s="455"/>
      <c r="BT132" s="455"/>
      <c r="BU132" s="455"/>
      <c r="BV132" s="455">
        <v>5</v>
      </c>
      <c r="BW132" s="455"/>
      <c r="BX132" s="455"/>
      <c r="BY132" s="455"/>
      <c r="BZ132" s="455"/>
      <c r="CA132" s="455"/>
      <c r="CB132" s="455"/>
      <c r="CC132" s="455"/>
      <c r="CD132" s="455"/>
      <c r="CE132" s="455"/>
      <c r="CF132" s="455"/>
      <c r="CG132" s="455"/>
      <c r="CH132" s="455"/>
      <c r="CI132" s="455"/>
      <c r="CJ132" s="455"/>
      <c r="CK132" s="455"/>
      <c r="CL132" s="455">
        <v>6</v>
      </c>
      <c r="CM132" s="455"/>
      <c r="CN132" s="455"/>
      <c r="CO132" s="455"/>
      <c r="CP132" s="455"/>
      <c r="CQ132" s="455"/>
      <c r="CR132" s="455"/>
      <c r="CS132" s="455"/>
      <c r="CT132" s="455"/>
      <c r="CU132" s="455"/>
      <c r="CV132" s="455"/>
      <c r="CW132" s="455"/>
      <c r="CX132" s="455"/>
      <c r="CY132" s="455"/>
      <c r="CZ132" s="455"/>
      <c r="DA132" s="455"/>
    </row>
    <row r="133" spans="1:105" s="128" customFormat="1" ht="15" customHeight="1">
      <c r="A133" s="425" t="s">
        <v>44</v>
      </c>
      <c r="B133" s="425"/>
      <c r="C133" s="425"/>
      <c r="D133" s="425"/>
      <c r="E133" s="425"/>
      <c r="F133" s="425"/>
      <c r="G133" s="425"/>
      <c r="H133" s="454" t="s">
        <v>382</v>
      </c>
      <c r="I133" s="454"/>
      <c r="J133" s="454"/>
      <c r="K133" s="454"/>
      <c r="L133" s="454"/>
      <c r="M133" s="454"/>
      <c r="N133" s="454"/>
      <c r="O133" s="454"/>
      <c r="P133" s="454"/>
      <c r="Q133" s="454"/>
      <c r="R133" s="454"/>
      <c r="S133" s="454"/>
      <c r="T133" s="454"/>
      <c r="U133" s="454"/>
      <c r="V133" s="454"/>
      <c r="W133" s="454"/>
      <c r="X133" s="454"/>
      <c r="Y133" s="454"/>
      <c r="Z133" s="454"/>
      <c r="AA133" s="454"/>
      <c r="AB133" s="454"/>
      <c r="AC133" s="454"/>
      <c r="AD133" s="454"/>
      <c r="AE133" s="454"/>
      <c r="AF133" s="454"/>
      <c r="AG133" s="454"/>
      <c r="AH133" s="454"/>
      <c r="AI133" s="454"/>
      <c r="AJ133" s="454"/>
      <c r="AK133" s="454"/>
      <c r="AL133" s="454"/>
      <c r="AM133" s="454"/>
      <c r="AN133" s="454"/>
      <c r="AO133" s="454"/>
      <c r="AP133" s="431">
        <v>1</v>
      </c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  <c r="BB133" s="431"/>
      <c r="BC133" s="431"/>
      <c r="BD133" s="431"/>
      <c r="BE133" s="431"/>
      <c r="BF133" s="431">
        <v>12</v>
      </c>
      <c r="BG133" s="431"/>
      <c r="BH133" s="431"/>
      <c r="BI133" s="431"/>
      <c r="BJ133" s="431"/>
      <c r="BK133" s="431"/>
      <c r="BL133" s="431"/>
      <c r="BM133" s="431"/>
      <c r="BN133" s="431"/>
      <c r="BO133" s="431"/>
      <c r="BP133" s="431"/>
      <c r="BQ133" s="431"/>
      <c r="BR133" s="431"/>
      <c r="BS133" s="431"/>
      <c r="BT133" s="431"/>
      <c r="BU133" s="431"/>
      <c r="BV133" s="431">
        <v>1000</v>
      </c>
      <c r="BW133" s="431"/>
      <c r="BX133" s="431"/>
      <c r="BY133" s="431"/>
      <c r="BZ133" s="431"/>
      <c r="CA133" s="431"/>
      <c r="CB133" s="431"/>
      <c r="CC133" s="431"/>
      <c r="CD133" s="431"/>
      <c r="CE133" s="431"/>
      <c r="CF133" s="431"/>
      <c r="CG133" s="431"/>
      <c r="CH133" s="431"/>
      <c r="CI133" s="431"/>
      <c r="CJ133" s="431"/>
      <c r="CK133" s="431"/>
      <c r="CL133" s="431">
        <f>AP133*BF133*BV133</f>
        <v>12000</v>
      </c>
      <c r="CM133" s="431"/>
      <c r="CN133" s="431"/>
      <c r="CO133" s="431"/>
      <c r="CP133" s="431"/>
      <c r="CQ133" s="431"/>
      <c r="CR133" s="431"/>
      <c r="CS133" s="431"/>
      <c r="CT133" s="431"/>
      <c r="CU133" s="431"/>
      <c r="CV133" s="431"/>
      <c r="CW133" s="431"/>
      <c r="CX133" s="431"/>
      <c r="CY133" s="431"/>
      <c r="CZ133" s="431"/>
      <c r="DA133" s="431"/>
    </row>
    <row r="134" spans="1:105" s="128" customFormat="1" ht="15" customHeight="1">
      <c r="A134" s="425" t="s">
        <v>218</v>
      </c>
      <c r="B134" s="425"/>
      <c r="C134" s="425"/>
      <c r="D134" s="425"/>
      <c r="E134" s="425"/>
      <c r="F134" s="425"/>
      <c r="G134" s="425"/>
      <c r="H134" s="454" t="s">
        <v>383</v>
      </c>
      <c r="I134" s="454"/>
      <c r="J134" s="454"/>
      <c r="K134" s="454"/>
      <c r="L134" s="454"/>
      <c r="M134" s="454"/>
      <c r="N134" s="454"/>
      <c r="O134" s="454"/>
      <c r="P134" s="454"/>
      <c r="Q134" s="454"/>
      <c r="R134" s="454"/>
      <c r="S134" s="454"/>
      <c r="T134" s="454"/>
      <c r="U134" s="454"/>
      <c r="V134" s="454"/>
      <c r="W134" s="454"/>
      <c r="X134" s="454"/>
      <c r="Y134" s="454"/>
      <c r="Z134" s="454"/>
      <c r="AA134" s="454"/>
      <c r="AB134" s="454"/>
      <c r="AC134" s="454"/>
      <c r="AD134" s="454"/>
      <c r="AE134" s="454"/>
      <c r="AF134" s="454"/>
      <c r="AG134" s="454"/>
      <c r="AH134" s="454"/>
      <c r="AI134" s="454"/>
      <c r="AJ134" s="454"/>
      <c r="AK134" s="454"/>
      <c r="AL134" s="454"/>
      <c r="AM134" s="454"/>
      <c r="AN134" s="454"/>
      <c r="AO134" s="454"/>
      <c r="AP134" s="431">
        <v>1</v>
      </c>
      <c r="AQ134" s="431"/>
      <c r="AR134" s="431"/>
      <c r="AS134" s="431"/>
      <c r="AT134" s="431"/>
      <c r="AU134" s="431"/>
      <c r="AV134" s="431"/>
      <c r="AW134" s="431"/>
      <c r="AX134" s="431"/>
      <c r="AY134" s="431"/>
      <c r="AZ134" s="431"/>
      <c r="BA134" s="431"/>
      <c r="BB134" s="431"/>
      <c r="BC134" s="431"/>
      <c r="BD134" s="431"/>
      <c r="BE134" s="431"/>
      <c r="BF134" s="431"/>
      <c r="BG134" s="431"/>
      <c r="BH134" s="431"/>
      <c r="BI134" s="431"/>
      <c r="BJ134" s="431"/>
      <c r="BK134" s="431"/>
      <c r="BL134" s="431"/>
      <c r="BM134" s="431"/>
      <c r="BN134" s="431"/>
      <c r="BO134" s="431"/>
      <c r="BP134" s="431"/>
      <c r="BQ134" s="431"/>
      <c r="BR134" s="431"/>
      <c r="BS134" s="431"/>
      <c r="BT134" s="431"/>
      <c r="BU134" s="431"/>
      <c r="BV134" s="431"/>
      <c r="BW134" s="431"/>
      <c r="BX134" s="431"/>
      <c r="BY134" s="431"/>
      <c r="BZ134" s="431"/>
      <c r="CA134" s="431"/>
      <c r="CB134" s="431"/>
      <c r="CC134" s="431"/>
      <c r="CD134" s="431"/>
      <c r="CE134" s="431"/>
      <c r="CF134" s="431"/>
      <c r="CG134" s="431"/>
      <c r="CH134" s="431"/>
      <c r="CI134" s="431"/>
      <c r="CJ134" s="431"/>
      <c r="CK134" s="431"/>
      <c r="CL134" s="431">
        <v>500</v>
      </c>
      <c r="CM134" s="431"/>
      <c r="CN134" s="431"/>
      <c r="CO134" s="431"/>
      <c r="CP134" s="431"/>
      <c r="CQ134" s="431"/>
      <c r="CR134" s="431"/>
      <c r="CS134" s="431"/>
      <c r="CT134" s="431"/>
      <c r="CU134" s="431"/>
      <c r="CV134" s="431"/>
      <c r="CW134" s="431"/>
      <c r="CX134" s="431"/>
      <c r="CY134" s="431"/>
      <c r="CZ134" s="431"/>
      <c r="DA134" s="431"/>
    </row>
    <row r="135" spans="1:105" s="128" customFormat="1" ht="15" customHeight="1">
      <c r="A135" s="425" t="s">
        <v>229</v>
      </c>
      <c r="B135" s="425"/>
      <c r="C135" s="425"/>
      <c r="D135" s="425"/>
      <c r="E135" s="425"/>
      <c r="F135" s="425"/>
      <c r="G135" s="425"/>
      <c r="H135" s="454" t="s">
        <v>404</v>
      </c>
      <c r="I135" s="454"/>
      <c r="J135" s="454"/>
      <c r="K135" s="454"/>
      <c r="L135" s="454"/>
      <c r="M135" s="454"/>
      <c r="N135" s="454"/>
      <c r="O135" s="454"/>
      <c r="P135" s="454"/>
      <c r="Q135" s="454"/>
      <c r="R135" s="454"/>
      <c r="S135" s="454"/>
      <c r="T135" s="454"/>
      <c r="U135" s="454"/>
      <c r="V135" s="454"/>
      <c r="W135" s="454"/>
      <c r="X135" s="454"/>
      <c r="Y135" s="454"/>
      <c r="Z135" s="454"/>
      <c r="AA135" s="454"/>
      <c r="AB135" s="454"/>
      <c r="AC135" s="454"/>
      <c r="AD135" s="454"/>
      <c r="AE135" s="454"/>
      <c r="AF135" s="454"/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31">
        <v>1</v>
      </c>
      <c r="AQ135" s="431"/>
      <c r="AR135" s="431"/>
      <c r="AS135" s="431"/>
      <c r="AT135" s="431"/>
      <c r="AU135" s="431"/>
      <c r="AV135" s="431"/>
      <c r="AW135" s="431"/>
      <c r="AX135" s="431"/>
      <c r="AY135" s="431"/>
      <c r="AZ135" s="431"/>
      <c r="BA135" s="431"/>
      <c r="BB135" s="431"/>
      <c r="BC135" s="431"/>
      <c r="BD135" s="431"/>
      <c r="BE135" s="431"/>
      <c r="BF135" s="431">
        <v>12</v>
      </c>
      <c r="BG135" s="431"/>
      <c r="BH135" s="431"/>
      <c r="BI135" s="431"/>
      <c r="BJ135" s="431"/>
      <c r="BK135" s="431"/>
      <c r="BL135" s="431"/>
      <c r="BM135" s="431"/>
      <c r="BN135" s="431"/>
      <c r="BO135" s="431"/>
      <c r="BP135" s="431"/>
      <c r="BQ135" s="431"/>
      <c r="BR135" s="431"/>
      <c r="BS135" s="431"/>
      <c r="BT135" s="431"/>
      <c r="BU135" s="431"/>
      <c r="BV135" s="431">
        <v>3333</v>
      </c>
      <c r="BW135" s="431"/>
      <c r="BX135" s="431"/>
      <c r="BY135" s="431"/>
      <c r="BZ135" s="431"/>
      <c r="CA135" s="431"/>
      <c r="CB135" s="431"/>
      <c r="CC135" s="431"/>
      <c r="CD135" s="431"/>
      <c r="CE135" s="431"/>
      <c r="CF135" s="431"/>
      <c r="CG135" s="431"/>
      <c r="CH135" s="431"/>
      <c r="CI135" s="431"/>
      <c r="CJ135" s="431"/>
      <c r="CK135" s="431"/>
      <c r="CL135" s="431">
        <f>AP135*BF135*BV135+4</f>
        <v>40000</v>
      </c>
      <c r="CM135" s="431"/>
      <c r="CN135" s="431"/>
      <c r="CO135" s="431"/>
      <c r="CP135" s="431"/>
      <c r="CQ135" s="431"/>
      <c r="CR135" s="431"/>
      <c r="CS135" s="431"/>
      <c r="CT135" s="431"/>
      <c r="CU135" s="431"/>
      <c r="CV135" s="431"/>
      <c r="CW135" s="431"/>
      <c r="CX135" s="431"/>
      <c r="CY135" s="431"/>
      <c r="CZ135" s="431"/>
      <c r="DA135" s="431"/>
    </row>
    <row r="136" spans="1:105" s="128" customFormat="1" ht="15" customHeight="1">
      <c r="A136" s="425"/>
      <c r="B136" s="425"/>
      <c r="C136" s="425"/>
      <c r="D136" s="425"/>
      <c r="E136" s="425"/>
      <c r="F136" s="425"/>
      <c r="G136" s="425"/>
      <c r="H136" s="446" t="s">
        <v>248</v>
      </c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  <c r="AE136" s="447"/>
      <c r="AF136" s="447"/>
      <c r="AG136" s="447"/>
      <c r="AH136" s="447"/>
      <c r="AI136" s="447"/>
      <c r="AJ136" s="447"/>
      <c r="AK136" s="447"/>
      <c r="AL136" s="447"/>
      <c r="AM136" s="447"/>
      <c r="AN136" s="447"/>
      <c r="AO136" s="448"/>
      <c r="AP136" s="431" t="s">
        <v>178</v>
      </c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  <c r="BB136" s="431"/>
      <c r="BC136" s="431"/>
      <c r="BD136" s="431"/>
      <c r="BE136" s="431"/>
      <c r="BF136" s="431" t="s">
        <v>178</v>
      </c>
      <c r="BG136" s="431"/>
      <c r="BH136" s="431"/>
      <c r="BI136" s="431"/>
      <c r="BJ136" s="431"/>
      <c r="BK136" s="431"/>
      <c r="BL136" s="431"/>
      <c r="BM136" s="431"/>
      <c r="BN136" s="431"/>
      <c r="BO136" s="431"/>
      <c r="BP136" s="431"/>
      <c r="BQ136" s="431"/>
      <c r="BR136" s="431"/>
      <c r="BS136" s="431"/>
      <c r="BT136" s="431"/>
      <c r="BU136" s="431"/>
      <c r="BV136" s="431" t="s">
        <v>178</v>
      </c>
      <c r="BW136" s="431"/>
      <c r="BX136" s="431"/>
      <c r="BY136" s="431"/>
      <c r="BZ136" s="431"/>
      <c r="CA136" s="431"/>
      <c r="CB136" s="431"/>
      <c r="CC136" s="431"/>
      <c r="CD136" s="431"/>
      <c r="CE136" s="431"/>
      <c r="CF136" s="431"/>
      <c r="CG136" s="431"/>
      <c r="CH136" s="431"/>
      <c r="CI136" s="431"/>
      <c r="CJ136" s="431"/>
      <c r="CK136" s="431"/>
      <c r="CL136" s="442">
        <f>SUM(CL133:DA135)</f>
        <v>52500</v>
      </c>
      <c r="CM136" s="442"/>
      <c r="CN136" s="442"/>
      <c r="CO136" s="442"/>
      <c r="CP136" s="442"/>
      <c r="CQ136" s="442"/>
      <c r="CR136" s="442"/>
      <c r="CS136" s="442"/>
      <c r="CT136" s="442"/>
      <c r="CU136" s="442"/>
      <c r="CV136" s="442"/>
      <c r="CW136" s="442"/>
      <c r="CX136" s="442"/>
      <c r="CY136" s="442"/>
      <c r="CZ136" s="442"/>
      <c r="DA136" s="442"/>
    </row>
    <row r="137" ht="10.5" customHeight="1"/>
    <row r="138" spans="1:105" s="124" customFormat="1" ht="14.25">
      <c r="A138" s="456" t="s">
        <v>385</v>
      </c>
      <c r="B138" s="456"/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6"/>
      <c r="AK138" s="456"/>
      <c r="AL138" s="456"/>
      <c r="AM138" s="456"/>
      <c r="AN138" s="456"/>
      <c r="AO138" s="456"/>
      <c r="AP138" s="456"/>
      <c r="AQ138" s="456"/>
      <c r="AR138" s="456"/>
      <c r="AS138" s="456"/>
      <c r="AT138" s="456"/>
      <c r="AU138" s="456"/>
      <c r="AV138" s="456"/>
      <c r="AW138" s="456"/>
      <c r="AX138" s="456"/>
      <c r="AY138" s="456"/>
      <c r="AZ138" s="456"/>
      <c r="BA138" s="456"/>
      <c r="BB138" s="456"/>
      <c r="BC138" s="456"/>
      <c r="BD138" s="456"/>
      <c r="BE138" s="456"/>
      <c r="BF138" s="456"/>
      <c r="BG138" s="456"/>
      <c r="BH138" s="456"/>
      <c r="BI138" s="456"/>
      <c r="BJ138" s="456"/>
      <c r="BK138" s="456"/>
      <c r="BL138" s="456"/>
      <c r="BM138" s="456"/>
      <c r="BN138" s="456"/>
      <c r="BO138" s="456"/>
      <c r="BP138" s="456"/>
      <c r="BQ138" s="456"/>
      <c r="BR138" s="456"/>
      <c r="BS138" s="456"/>
      <c r="BT138" s="456"/>
      <c r="BU138" s="456"/>
      <c r="BV138" s="456"/>
      <c r="BW138" s="456"/>
      <c r="BX138" s="456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</row>
    <row r="139" ht="10.5" customHeight="1"/>
    <row r="140" spans="1:105" s="126" customFormat="1" ht="45" customHeight="1">
      <c r="A140" s="457" t="s">
        <v>66</v>
      </c>
      <c r="B140" s="458"/>
      <c r="C140" s="458"/>
      <c r="D140" s="458"/>
      <c r="E140" s="458"/>
      <c r="F140" s="458"/>
      <c r="G140" s="459"/>
      <c r="H140" s="457" t="s">
        <v>237</v>
      </c>
      <c r="I140" s="458"/>
      <c r="J140" s="458"/>
      <c r="K140" s="458"/>
      <c r="L140" s="458"/>
      <c r="M140" s="458"/>
      <c r="N140" s="458"/>
      <c r="O140" s="458"/>
      <c r="P140" s="458"/>
      <c r="Q140" s="458"/>
      <c r="R140" s="458"/>
      <c r="S140" s="458"/>
      <c r="T140" s="458"/>
      <c r="U140" s="458"/>
      <c r="V140" s="458"/>
      <c r="W140" s="458"/>
      <c r="X140" s="458"/>
      <c r="Y140" s="458"/>
      <c r="Z140" s="458"/>
      <c r="AA140" s="458"/>
      <c r="AB140" s="458"/>
      <c r="AC140" s="458"/>
      <c r="AD140" s="458"/>
      <c r="AE140" s="458"/>
      <c r="AF140" s="458"/>
      <c r="AG140" s="458"/>
      <c r="AH140" s="458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58"/>
      <c r="AT140" s="458"/>
      <c r="AU140" s="458"/>
      <c r="AV140" s="458"/>
      <c r="AW140" s="458"/>
      <c r="AX140" s="458"/>
      <c r="AY140" s="458"/>
      <c r="AZ140" s="458"/>
      <c r="BA140" s="458"/>
      <c r="BB140" s="458"/>
      <c r="BC140" s="459"/>
      <c r="BD140" s="457" t="s">
        <v>249</v>
      </c>
      <c r="BE140" s="458"/>
      <c r="BF140" s="458"/>
      <c r="BG140" s="458"/>
      <c r="BH140" s="458"/>
      <c r="BI140" s="458"/>
      <c r="BJ140" s="458"/>
      <c r="BK140" s="458"/>
      <c r="BL140" s="458"/>
      <c r="BM140" s="458"/>
      <c r="BN140" s="458"/>
      <c r="BO140" s="458"/>
      <c r="BP140" s="458"/>
      <c r="BQ140" s="458"/>
      <c r="BR140" s="458"/>
      <c r="BS140" s="459"/>
      <c r="BT140" s="457" t="s">
        <v>250</v>
      </c>
      <c r="BU140" s="458"/>
      <c r="BV140" s="458"/>
      <c r="BW140" s="458"/>
      <c r="BX140" s="458"/>
      <c r="BY140" s="458"/>
      <c r="BZ140" s="458"/>
      <c r="CA140" s="458"/>
      <c r="CB140" s="458"/>
      <c r="CC140" s="458"/>
      <c r="CD140" s="458"/>
      <c r="CE140" s="458"/>
      <c r="CF140" s="458"/>
      <c r="CG140" s="458"/>
      <c r="CH140" s="458"/>
      <c r="CI140" s="459"/>
      <c r="CJ140" s="457" t="s">
        <v>251</v>
      </c>
      <c r="CK140" s="458"/>
      <c r="CL140" s="458"/>
      <c r="CM140" s="458"/>
      <c r="CN140" s="458"/>
      <c r="CO140" s="458"/>
      <c r="CP140" s="458"/>
      <c r="CQ140" s="458"/>
      <c r="CR140" s="458"/>
      <c r="CS140" s="458"/>
      <c r="CT140" s="458"/>
      <c r="CU140" s="458"/>
      <c r="CV140" s="458"/>
      <c r="CW140" s="458"/>
      <c r="CX140" s="458"/>
      <c r="CY140" s="458"/>
      <c r="CZ140" s="458"/>
      <c r="DA140" s="459"/>
    </row>
    <row r="141" spans="1:105" s="127" customFormat="1" ht="12.75">
      <c r="A141" s="455">
        <v>1</v>
      </c>
      <c r="B141" s="455"/>
      <c r="C141" s="455"/>
      <c r="D141" s="455"/>
      <c r="E141" s="455"/>
      <c r="F141" s="455"/>
      <c r="G141" s="455"/>
      <c r="H141" s="455">
        <v>2</v>
      </c>
      <c r="I141" s="455"/>
      <c r="J141" s="455"/>
      <c r="K141" s="455"/>
      <c r="L141" s="455"/>
      <c r="M141" s="455"/>
      <c r="N141" s="455"/>
      <c r="O141" s="455"/>
      <c r="P141" s="455"/>
      <c r="Q141" s="455"/>
      <c r="R141" s="455"/>
      <c r="S141" s="455"/>
      <c r="T141" s="455"/>
      <c r="U141" s="455"/>
      <c r="V141" s="455"/>
      <c r="W141" s="455"/>
      <c r="X141" s="455"/>
      <c r="Y141" s="455"/>
      <c r="Z141" s="455"/>
      <c r="AA141" s="455"/>
      <c r="AB141" s="455"/>
      <c r="AC141" s="455"/>
      <c r="AD141" s="455"/>
      <c r="AE141" s="455"/>
      <c r="AF141" s="455"/>
      <c r="AG141" s="455"/>
      <c r="AH141" s="455"/>
      <c r="AI141" s="455"/>
      <c r="AJ141" s="455"/>
      <c r="AK141" s="455"/>
      <c r="AL141" s="455"/>
      <c r="AM141" s="455"/>
      <c r="AN141" s="455"/>
      <c r="AO141" s="455"/>
      <c r="AP141" s="455"/>
      <c r="AQ141" s="455"/>
      <c r="AR141" s="455"/>
      <c r="AS141" s="455"/>
      <c r="AT141" s="455"/>
      <c r="AU141" s="455"/>
      <c r="AV141" s="455"/>
      <c r="AW141" s="455"/>
      <c r="AX141" s="455"/>
      <c r="AY141" s="455"/>
      <c r="AZ141" s="455"/>
      <c r="BA141" s="455"/>
      <c r="BB141" s="455"/>
      <c r="BC141" s="455"/>
      <c r="BD141" s="455">
        <v>3</v>
      </c>
      <c r="BE141" s="455"/>
      <c r="BF141" s="455"/>
      <c r="BG141" s="455"/>
      <c r="BH141" s="455"/>
      <c r="BI141" s="455"/>
      <c r="BJ141" s="455"/>
      <c r="BK141" s="455"/>
      <c r="BL141" s="455"/>
      <c r="BM141" s="455"/>
      <c r="BN141" s="455"/>
      <c r="BO141" s="455"/>
      <c r="BP141" s="455"/>
      <c r="BQ141" s="455"/>
      <c r="BR141" s="455"/>
      <c r="BS141" s="455"/>
      <c r="BT141" s="455">
        <v>4</v>
      </c>
      <c r="BU141" s="455"/>
      <c r="BV141" s="455"/>
      <c r="BW141" s="455"/>
      <c r="BX141" s="455"/>
      <c r="BY141" s="455"/>
      <c r="BZ141" s="455"/>
      <c r="CA141" s="455"/>
      <c r="CB141" s="455"/>
      <c r="CC141" s="455"/>
      <c r="CD141" s="455"/>
      <c r="CE141" s="455"/>
      <c r="CF141" s="455"/>
      <c r="CG141" s="455"/>
      <c r="CH141" s="455"/>
      <c r="CI141" s="455"/>
      <c r="CJ141" s="455">
        <v>5</v>
      </c>
      <c r="CK141" s="455"/>
      <c r="CL141" s="455"/>
      <c r="CM141" s="455"/>
      <c r="CN141" s="455"/>
      <c r="CO141" s="455"/>
      <c r="CP141" s="455"/>
      <c r="CQ141" s="455"/>
      <c r="CR141" s="455"/>
      <c r="CS141" s="455"/>
      <c r="CT141" s="455"/>
      <c r="CU141" s="455"/>
      <c r="CV141" s="455"/>
      <c r="CW141" s="455"/>
      <c r="CX141" s="455"/>
      <c r="CY141" s="455"/>
      <c r="CZ141" s="455"/>
      <c r="DA141" s="455"/>
    </row>
    <row r="142" spans="1:105" s="128" customFormat="1" ht="15" customHeight="1">
      <c r="A142" s="425" t="s">
        <v>44</v>
      </c>
      <c r="B142" s="425"/>
      <c r="C142" s="425"/>
      <c r="D142" s="425"/>
      <c r="E142" s="425"/>
      <c r="F142" s="425"/>
      <c r="G142" s="425"/>
      <c r="H142" s="454" t="s">
        <v>384</v>
      </c>
      <c r="I142" s="454"/>
      <c r="J142" s="454"/>
      <c r="K142" s="454"/>
      <c r="L142" s="454"/>
      <c r="M142" s="454"/>
      <c r="N142" s="454"/>
      <c r="O142" s="454"/>
      <c r="P142" s="454"/>
      <c r="Q142" s="454"/>
      <c r="R142" s="454"/>
      <c r="S142" s="454"/>
      <c r="T142" s="454"/>
      <c r="U142" s="454"/>
      <c r="V142" s="454"/>
      <c r="W142" s="454"/>
      <c r="X142" s="454"/>
      <c r="Y142" s="454"/>
      <c r="Z142" s="454"/>
      <c r="AA142" s="454"/>
      <c r="AB142" s="454"/>
      <c r="AC142" s="454"/>
      <c r="AD142" s="454"/>
      <c r="AE142" s="454"/>
      <c r="AF142" s="454"/>
      <c r="AG142" s="454"/>
      <c r="AH142" s="454"/>
      <c r="AI142" s="454"/>
      <c r="AJ142" s="454"/>
      <c r="AK142" s="454"/>
      <c r="AL142" s="454"/>
      <c r="AM142" s="454"/>
      <c r="AN142" s="454"/>
      <c r="AO142" s="454"/>
      <c r="AP142" s="454"/>
      <c r="AQ142" s="454"/>
      <c r="AR142" s="454"/>
      <c r="AS142" s="454"/>
      <c r="AT142" s="454"/>
      <c r="AU142" s="454"/>
      <c r="AV142" s="454"/>
      <c r="AW142" s="454"/>
      <c r="AX142" s="454"/>
      <c r="AY142" s="454"/>
      <c r="AZ142" s="454"/>
      <c r="BA142" s="454"/>
      <c r="BB142" s="454"/>
      <c r="BC142" s="454"/>
      <c r="BD142" s="431">
        <v>16</v>
      </c>
      <c r="BE142" s="431"/>
      <c r="BF142" s="431"/>
      <c r="BG142" s="431"/>
      <c r="BH142" s="431"/>
      <c r="BI142" s="431"/>
      <c r="BJ142" s="431"/>
      <c r="BK142" s="431"/>
      <c r="BL142" s="431"/>
      <c r="BM142" s="431"/>
      <c r="BN142" s="431"/>
      <c r="BO142" s="431"/>
      <c r="BP142" s="431"/>
      <c r="BQ142" s="431"/>
      <c r="BR142" s="431"/>
      <c r="BS142" s="431"/>
      <c r="BT142" s="431">
        <v>250</v>
      </c>
      <c r="BU142" s="431"/>
      <c r="BV142" s="431"/>
      <c r="BW142" s="431"/>
      <c r="BX142" s="431"/>
      <c r="BY142" s="431"/>
      <c r="BZ142" s="431"/>
      <c r="CA142" s="431"/>
      <c r="CB142" s="431"/>
      <c r="CC142" s="431"/>
      <c r="CD142" s="431"/>
      <c r="CE142" s="431"/>
      <c r="CF142" s="431"/>
      <c r="CG142" s="431"/>
      <c r="CH142" s="431"/>
      <c r="CI142" s="431"/>
      <c r="CJ142" s="431">
        <f>BD142*BT142</f>
        <v>4000</v>
      </c>
      <c r="CK142" s="431"/>
      <c r="CL142" s="431"/>
      <c r="CM142" s="431"/>
      <c r="CN142" s="431"/>
      <c r="CO142" s="431"/>
      <c r="CP142" s="431"/>
      <c r="CQ142" s="431"/>
      <c r="CR142" s="431"/>
      <c r="CS142" s="431"/>
      <c r="CT142" s="431"/>
      <c r="CU142" s="431"/>
      <c r="CV142" s="431"/>
      <c r="CW142" s="431"/>
      <c r="CX142" s="431"/>
      <c r="CY142" s="431"/>
      <c r="CZ142" s="431"/>
      <c r="DA142" s="431"/>
    </row>
    <row r="143" spans="1:105" s="128" customFormat="1" ht="15" customHeight="1">
      <c r="A143" s="425"/>
      <c r="B143" s="425"/>
      <c r="C143" s="425"/>
      <c r="D143" s="425"/>
      <c r="E143" s="425"/>
      <c r="F143" s="425"/>
      <c r="G143" s="425"/>
      <c r="H143" s="454"/>
      <c r="I143" s="454"/>
      <c r="J143" s="454"/>
      <c r="K143" s="454"/>
      <c r="L143" s="454"/>
      <c r="M143" s="454"/>
      <c r="N143" s="454"/>
      <c r="O143" s="454"/>
      <c r="P143" s="454"/>
      <c r="Q143" s="454"/>
      <c r="R143" s="454"/>
      <c r="S143" s="454"/>
      <c r="T143" s="454"/>
      <c r="U143" s="454"/>
      <c r="V143" s="454"/>
      <c r="W143" s="454"/>
      <c r="X143" s="454"/>
      <c r="Y143" s="454"/>
      <c r="Z143" s="454"/>
      <c r="AA143" s="454"/>
      <c r="AB143" s="454"/>
      <c r="AC143" s="454"/>
      <c r="AD143" s="454"/>
      <c r="AE143" s="454"/>
      <c r="AF143" s="454"/>
      <c r="AG143" s="454"/>
      <c r="AH143" s="454"/>
      <c r="AI143" s="454"/>
      <c r="AJ143" s="454"/>
      <c r="AK143" s="454"/>
      <c r="AL143" s="454"/>
      <c r="AM143" s="454"/>
      <c r="AN143" s="454"/>
      <c r="AO143" s="454"/>
      <c r="AP143" s="454"/>
      <c r="AQ143" s="454"/>
      <c r="AR143" s="454"/>
      <c r="AS143" s="454"/>
      <c r="AT143" s="454"/>
      <c r="AU143" s="454"/>
      <c r="AV143" s="454"/>
      <c r="AW143" s="454"/>
      <c r="AX143" s="454"/>
      <c r="AY143" s="454"/>
      <c r="AZ143" s="454"/>
      <c r="BA143" s="454"/>
      <c r="BB143" s="454"/>
      <c r="BC143" s="454"/>
      <c r="BD143" s="431"/>
      <c r="BE143" s="431"/>
      <c r="BF143" s="431"/>
      <c r="BG143" s="431"/>
      <c r="BH143" s="431"/>
      <c r="BI143" s="431"/>
      <c r="BJ143" s="431"/>
      <c r="BK143" s="431"/>
      <c r="BL143" s="431"/>
      <c r="BM143" s="431"/>
      <c r="BN143" s="431"/>
      <c r="BO143" s="431"/>
      <c r="BP143" s="431"/>
      <c r="BQ143" s="431"/>
      <c r="BR143" s="431"/>
      <c r="BS143" s="431"/>
      <c r="BT143" s="431"/>
      <c r="BU143" s="431"/>
      <c r="BV143" s="431"/>
      <c r="BW143" s="431"/>
      <c r="BX143" s="431"/>
      <c r="BY143" s="431"/>
      <c r="BZ143" s="431"/>
      <c r="CA143" s="431"/>
      <c r="CB143" s="431"/>
      <c r="CC143" s="431"/>
      <c r="CD143" s="431"/>
      <c r="CE143" s="431"/>
      <c r="CF143" s="431"/>
      <c r="CG143" s="431"/>
      <c r="CH143" s="431"/>
      <c r="CI143" s="431"/>
      <c r="CJ143" s="431"/>
      <c r="CK143" s="431"/>
      <c r="CL143" s="431"/>
      <c r="CM143" s="431"/>
      <c r="CN143" s="431"/>
      <c r="CO143" s="431"/>
      <c r="CP143" s="431"/>
      <c r="CQ143" s="431"/>
      <c r="CR143" s="431"/>
      <c r="CS143" s="431"/>
      <c r="CT143" s="431"/>
      <c r="CU143" s="431"/>
      <c r="CV143" s="431"/>
      <c r="CW143" s="431"/>
      <c r="CX143" s="431"/>
      <c r="CY143" s="431"/>
      <c r="CZ143" s="431"/>
      <c r="DA143" s="431"/>
    </row>
    <row r="144" spans="1:105" s="128" customFormat="1" ht="15" customHeight="1">
      <c r="A144" s="425"/>
      <c r="B144" s="425"/>
      <c r="C144" s="425"/>
      <c r="D144" s="425"/>
      <c r="E144" s="425"/>
      <c r="F144" s="425"/>
      <c r="G144" s="425"/>
      <c r="H144" s="437" t="s">
        <v>196</v>
      </c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7"/>
      <c r="AS144" s="437"/>
      <c r="AT144" s="437"/>
      <c r="AU144" s="437"/>
      <c r="AV144" s="437"/>
      <c r="AW144" s="437"/>
      <c r="AX144" s="437"/>
      <c r="AY144" s="437"/>
      <c r="AZ144" s="437"/>
      <c r="BA144" s="437"/>
      <c r="BB144" s="437"/>
      <c r="BC144" s="438"/>
      <c r="BD144" s="431"/>
      <c r="BE144" s="431"/>
      <c r="BF144" s="431"/>
      <c r="BG144" s="431"/>
      <c r="BH144" s="431"/>
      <c r="BI144" s="431"/>
      <c r="BJ144" s="431"/>
      <c r="BK144" s="431"/>
      <c r="BL144" s="431"/>
      <c r="BM144" s="431"/>
      <c r="BN144" s="431"/>
      <c r="BO144" s="431"/>
      <c r="BP144" s="431"/>
      <c r="BQ144" s="431"/>
      <c r="BR144" s="431"/>
      <c r="BS144" s="431"/>
      <c r="BT144" s="431"/>
      <c r="BU144" s="431"/>
      <c r="BV144" s="431"/>
      <c r="BW144" s="431"/>
      <c r="BX144" s="431"/>
      <c r="BY144" s="431"/>
      <c r="BZ144" s="431"/>
      <c r="CA144" s="431"/>
      <c r="CB144" s="431"/>
      <c r="CC144" s="431"/>
      <c r="CD144" s="431"/>
      <c r="CE144" s="431"/>
      <c r="CF144" s="431"/>
      <c r="CG144" s="431"/>
      <c r="CH144" s="431"/>
      <c r="CI144" s="431"/>
      <c r="CJ144" s="442">
        <f>CJ142</f>
        <v>4000</v>
      </c>
      <c r="CK144" s="442"/>
      <c r="CL144" s="442"/>
      <c r="CM144" s="442"/>
      <c r="CN144" s="442"/>
      <c r="CO144" s="442"/>
      <c r="CP144" s="442"/>
      <c r="CQ144" s="442"/>
      <c r="CR144" s="442"/>
      <c r="CS144" s="442"/>
      <c r="CT144" s="442"/>
      <c r="CU144" s="442"/>
      <c r="CV144" s="442"/>
      <c r="CW144" s="442"/>
      <c r="CX144" s="442"/>
      <c r="CY144" s="442"/>
      <c r="CZ144" s="442"/>
      <c r="DA144" s="442"/>
    </row>
    <row r="145" ht="10.5" customHeight="1"/>
    <row r="146" spans="1:105" s="124" customFormat="1" ht="14.25">
      <c r="A146" s="456" t="s">
        <v>329</v>
      </c>
      <c r="B146" s="456"/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  <c r="Z146" s="456"/>
      <c r="AA146" s="456"/>
      <c r="AB146" s="456"/>
      <c r="AC146" s="456"/>
      <c r="AD146" s="456"/>
      <c r="AE146" s="456"/>
      <c r="AF146" s="456"/>
      <c r="AG146" s="456"/>
      <c r="AH146" s="456"/>
      <c r="AI146" s="456"/>
      <c r="AJ146" s="456"/>
      <c r="AK146" s="456"/>
      <c r="AL146" s="456"/>
      <c r="AM146" s="456"/>
      <c r="AN146" s="456"/>
      <c r="AO146" s="456"/>
      <c r="AP146" s="456"/>
      <c r="AQ146" s="456"/>
      <c r="AR146" s="456"/>
      <c r="AS146" s="456"/>
      <c r="AT146" s="456"/>
      <c r="AU146" s="456"/>
      <c r="AV146" s="456"/>
      <c r="AW146" s="456"/>
      <c r="AX146" s="456"/>
      <c r="AY146" s="456"/>
      <c r="AZ146" s="456"/>
      <c r="BA146" s="456"/>
      <c r="BB146" s="456"/>
      <c r="BC146" s="456"/>
      <c r="BD146" s="456"/>
      <c r="BE146" s="456"/>
      <c r="BF146" s="456"/>
      <c r="BG146" s="456"/>
      <c r="BH146" s="456"/>
      <c r="BI146" s="456"/>
      <c r="BJ146" s="456"/>
      <c r="BK146" s="456"/>
      <c r="BL146" s="456"/>
      <c r="BM146" s="456"/>
      <c r="BN146" s="456"/>
      <c r="BO146" s="456"/>
      <c r="BP146" s="456"/>
      <c r="BQ146" s="456"/>
      <c r="BR146" s="456"/>
      <c r="BS146" s="456"/>
      <c r="BT146" s="456"/>
      <c r="BU146" s="456"/>
      <c r="BV146" s="456"/>
      <c r="BW146" s="456"/>
      <c r="BX146" s="456"/>
      <c r="BY146" s="456"/>
      <c r="BZ146" s="456"/>
      <c r="CA146" s="456"/>
      <c r="CB146" s="456"/>
      <c r="CC146" s="456"/>
      <c r="CD146" s="456"/>
      <c r="CE146" s="456"/>
      <c r="CF146" s="456"/>
      <c r="CG146" s="456"/>
      <c r="CH146" s="456"/>
      <c r="CI146" s="456"/>
      <c r="CJ146" s="456"/>
      <c r="CK146" s="456"/>
      <c r="CL146" s="456"/>
      <c r="CM146" s="456"/>
      <c r="CN146" s="456"/>
      <c r="CO146" s="456"/>
      <c r="CP146" s="456"/>
      <c r="CQ146" s="456"/>
      <c r="CR146" s="456"/>
      <c r="CS146" s="456"/>
      <c r="CT146" s="456"/>
      <c r="CU146" s="456"/>
      <c r="CV146" s="456"/>
      <c r="CW146" s="456"/>
      <c r="CX146" s="456"/>
      <c r="CY146" s="456"/>
      <c r="CZ146" s="456"/>
      <c r="DA146" s="456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29.25" customHeight="1">
      <c r="A148" s="469" t="s">
        <v>66</v>
      </c>
      <c r="B148" s="470"/>
      <c r="C148" s="470"/>
      <c r="D148" s="470"/>
      <c r="E148" s="470"/>
      <c r="F148" s="470"/>
      <c r="G148" s="471"/>
      <c r="H148" s="469" t="s">
        <v>67</v>
      </c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0"/>
      <c r="T148" s="470"/>
      <c r="U148" s="470"/>
      <c r="V148" s="470"/>
      <c r="W148" s="470"/>
      <c r="X148" s="470"/>
      <c r="Y148" s="470"/>
      <c r="Z148" s="470"/>
      <c r="AA148" s="470"/>
      <c r="AB148" s="470"/>
      <c r="AC148" s="470"/>
      <c r="AD148" s="470"/>
      <c r="AE148" s="470"/>
      <c r="AF148" s="470"/>
      <c r="AG148" s="470"/>
      <c r="AH148" s="470"/>
      <c r="AI148" s="470"/>
      <c r="AJ148" s="470"/>
      <c r="AK148" s="470"/>
      <c r="AL148" s="470"/>
      <c r="AM148" s="470"/>
      <c r="AN148" s="470"/>
      <c r="AO148" s="471"/>
      <c r="AP148" s="469" t="s">
        <v>252</v>
      </c>
      <c r="AQ148" s="470"/>
      <c r="AR148" s="470"/>
      <c r="AS148" s="470"/>
      <c r="AT148" s="470"/>
      <c r="AU148" s="470"/>
      <c r="AV148" s="470"/>
      <c r="AW148" s="470"/>
      <c r="AX148" s="470"/>
      <c r="AY148" s="470"/>
      <c r="AZ148" s="470"/>
      <c r="BA148" s="470"/>
      <c r="BB148" s="470"/>
      <c r="BC148" s="470"/>
      <c r="BD148" s="470"/>
      <c r="BE148" s="471"/>
      <c r="BF148" s="469" t="s">
        <v>253</v>
      </c>
      <c r="BG148" s="470"/>
      <c r="BH148" s="470"/>
      <c r="BI148" s="470"/>
      <c r="BJ148" s="470"/>
      <c r="BK148" s="470"/>
      <c r="BL148" s="470"/>
      <c r="BM148" s="470"/>
      <c r="BN148" s="470"/>
      <c r="BO148" s="470"/>
      <c r="BP148" s="470"/>
      <c r="BQ148" s="470"/>
      <c r="BR148" s="470"/>
      <c r="BS148" s="470"/>
      <c r="BT148" s="470"/>
      <c r="BU148" s="471"/>
      <c r="BV148" s="469" t="s">
        <v>254</v>
      </c>
      <c r="BW148" s="470"/>
      <c r="BX148" s="470"/>
      <c r="BY148" s="470"/>
      <c r="BZ148" s="470"/>
      <c r="CA148" s="470"/>
      <c r="CB148" s="470"/>
      <c r="CC148" s="470"/>
      <c r="CD148" s="470"/>
      <c r="CE148" s="470"/>
      <c r="CF148" s="470"/>
      <c r="CG148" s="470"/>
      <c r="CH148" s="470"/>
      <c r="CI148" s="470"/>
      <c r="CJ148" s="470"/>
      <c r="CK148" s="471"/>
      <c r="CL148" s="469" t="s">
        <v>255</v>
      </c>
      <c r="CM148" s="470"/>
      <c r="CN148" s="470"/>
      <c r="CO148" s="470"/>
      <c r="CP148" s="470"/>
      <c r="CQ148" s="470"/>
      <c r="CR148" s="470"/>
      <c r="CS148" s="470"/>
      <c r="CT148" s="470"/>
      <c r="CU148" s="470"/>
      <c r="CV148" s="470"/>
      <c r="CW148" s="470"/>
      <c r="CX148" s="470"/>
      <c r="CY148" s="470"/>
      <c r="CZ148" s="470"/>
      <c r="DA148" s="471"/>
    </row>
    <row r="149" spans="1:105" s="124" customFormat="1" ht="14.25">
      <c r="A149" s="468">
        <v>1</v>
      </c>
      <c r="B149" s="468"/>
      <c r="C149" s="468"/>
      <c r="D149" s="468"/>
      <c r="E149" s="468"/>
      <c r="F149" s="468"/>
      <c r="G149" s="468"/>
      <c r="H149" s="468">
        <v>2</v>
      </c>
      <c r="I149" s="468"/>
      <c r="J149" s="468"/>
      <c r="K149" s="468"/>
      <c r="L149" s="468"/>
      <c r="M149" s="468"/>
      <c r="N149" s="468"/>
      <c r="O149" s="468"/>
      <c r="P149" s="468"/>
      <c r="Q149" s="468"/>
      <c r="R149" s="468"/>
      <c r="S149" s="468"/>
      <c r="T149" s="468"/>
      <c r="U149" s="468"/>
      <c r="V149" s="468"/>
      <c r="W149" s="468"/>
      <c r="X149" s="468"/>
      <c r="Y149" s="468"/>
      <c r="Z149" s="468"/>
      <c r="AA149" s="468"/>
      <c r="AB149" s="468"/>
      <c r="AC149" s="468"/>
      <c r="AD149" s="468"/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8">
        <v>4</v>
      </c>
      <c r="AQ149" s="468"/>
      <c r="AR149" s="468"/>
      <c r="AS149" s="468"/>
      <c r="AT149" s="468"/>
      <c r="AU149" s="468"/>
      <c r="AV149" s="468"/>
      <c r="AW149" s="468"/>
      <c r="AX149" s="468"/>
      <c r="AY149" s="468"/>
      <c r="AZ149" s="468"/>
      <c r="BA149" s="468"/>
      <c r="BB149" s="468"/>
      <c r="BC149" s="468"/>
      <c r="BD149" s="468"/>
      <c r="BE149" s="468"/>
      <c r="BF149" s="468">
        <v>5</v>
      </c>
      <c r="BG149" s="468"/>
      <c r="BH149" s="468"/>
      <c r="BI149" s="468"/>
      <c r="BJ149" s="468"/>
      <c r="BK149" s="468"/>
      <c r="BL149" s="468"/>
      <c r="BM149" s="468"/>
      <c r="BN149" s="468"/>
      <c r="BO149" s="468"/>
      <c r="BP149" s="468"/>
      <c r="BQ149" s="468"/>
      <c r="BR149" s="468"/>
      <c r="BS149" s="468"/>
      <c r="BT149" s="468"/>
      <c r="BU149" s="468"/>
      <c r="BV149" s="468">
        <v>6</v>
      </c>
      <c r="BW149" s="468"/>
      <c r="BX149" s="468"/>
      <c r="BY149" s="468"/>
      <c r="BZ149" s="468"/>
      <c r="CA149" s="468"/>
      <c r="CB149" s="468"/>
      <c r="CC149" s="468"/>
      <c r="CD149" s="468"/>
      <c r="CE149" s="468"/>
      <c r="CF149" s="468"/>
      <c r="CG149" s="468"/>
      <c r="CH149" s="468"/>
      <c r="CI149" s="468"/>
      <c r="CJ149" s="468"/>
      <c r="CK149" s="468"/>
      <c r="CL149" s="468">
        <v>6</v>
      </c>
      <c r="CM149" s="468"/>
      <c r="CN149" s="468"/>
      <c r="CO149" s="468"/>
      <c r="CP149" s="468"/>
      <c r="CQ149" s="468"/>
      <c r="CR149" s="468"/>
      <c r="CS149" s="468"/>
      <c r="CT149" s="468"/>
      <c r="CU149" s="468"/>
      <c r="CV149" s="468"/>
      <c r="CW149" s="468"/>
      <c r="CX149" s="468"/>
      <c r="CY149" s="468"/>
      <c r="CZ149" s="468"/>
      <c r="DA149" s="468"/>
    </row>
    <row r="150" spans="1:105" s="124" customFormat="1" ht="14.25">
      <c r="A150" s="453"/>
      <c r="B150" s="453"/>
      <c r="C150" s="453"/>
      <c r="D150" s="453"/>
      <c r="E150" s="453"/>
      <c r="F150" s="453"/>
      <c r="G150" s="453"/>
      <c r="H150" s="467" t="s">
        <v>196</v>
      </c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42" t="s">
        <v>178</v>
      </c>
      <c r="AQ150" s="442"/>
      <c r="AR150" s="442"/>
      <c r="AS150" s="442"/>
      <c r="AT150" s="442"/>
      <c r="AU150" s="442"/>
      <c r="AV150" s="442"/>
      <c r="AW150" s="442"/>
      <c r="AX150" s="442"/>
      <c r="AY150" s="442"/>
      <c r="AZ150" s="442"/>
      <c r="BA150" s="442"/>
      <c r="BB150" s="442"/>
      <c r="BC150" s="442"/>
      <c r="BD150" s="442"/>
      <c r="BE150" s="442"/>
      <c r="BF150" s="442" t="s">
        <v>178</v>
      </c>
      <c r="BG150" s="442"/>
      <c r="BH150" s="442"/>
      <c r="BI150" s="442"/>
      <c r="BJ150" s="442"/>
      <c r="BK150" s="442"/>
      <c r="BL150" s="442"/>
      <c r="BM150" s="442"/>
      <c r="BN150" s="442"/>
      <c r="BO150" s="442"/>
      <c r="BP150" s="442"/>
      <c r="BQ150" s="442"/>
      <c r="BR150" s="442"/>
      <c r="BS150" s="442"/>
      <c r="BT150" s="442"/>
      <c r="BU150" s="442"/>
      <c r="BV150" s="442" t="s">
        <v>178</v>
      </c>
      <c r="BW150" s="442"/>
      <c r="BX150" s="442"/>
      <c r="BY150" s="442"/>
      <c r="BZ150" s="442"/>
      <c r="CA150" s="442"/>
      <c r="CB150" s="442"/>
      <c r="CC150" s="442"/>
      <c r="CD150" s="442"/>
      <c r="CE150" s="442"/>
      <c r="CF150" s="442"/>
      <c r="CG150" s="442"/>
      <c r="CH150" s="442"/>
      <c r="CI150" s="442"/>
      <c r="CJ150" s="442"/>
      <c r="CK150" s="442"/>
      <c r="CL150" s="428">
        <f>CL159+CL168</f>
        <v>1478499.9951952999</v>
      </c>
      <c r="CM150" s="428"/>
      <c r="CN150" s="428"/>
      <c r="CO150" s="428"/>
      <c r="CP150" s="428"/>
      <c r="CQ150" s="428"/>
      <c r="CR150" s="428"/>
      <c r="CS150" s="428"/>
      <c r="CT150" s="428"/>
      <c r="CU150" s="428"/>
      <c r="CV150" s="428"/>
      <c r="CW150" s="428"/>
      <c r="CX150" s="428"/>
      <c r="CY150" s="428"/>
      <c r="CZ150" s="428"/>
      <c r="DA150" s="428"/>
    </row>
    <row r="151" spans="1:105" s="124" customFormat="1" ht="14.25">
      <c r="A151" s="133"/>
      <c r="B151" s="133"/>
      <c r="C151" s="133"/>
      <c r="D151" s="133"/>
      <c r="E151" s="133"/>
      <c r="F151" s="133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</row>
    <row r="152" spans="1:105" s="124" customFormat="1" ht="28.5" customHeight="1">
      <c r="A152" s="452" t="s">
        <v>330</v>
      </c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2"/>
      <c r="Q152" s="452"/>
      <c r="R152" s="452"/>
      <c r="S152" s="452"/>
      <c r="T152" s="452"/>
      <c r="U152" s="452"/>
      <c r="V152" s="452"/>
      <c r="W152" s="452"/>
      <c r="X152" s="452"/>
      <c r="Y152" s="452"/>
      <c r="Z152" s="452"/>
      <c r="AA152" s="452"/>
      <c r="AB152" s="452"/>
      <c r="AC152" s="452"/>
      <c r="AD152" s="452"/>
      <c r="AE152" s="452"/>
      <c r="AF152" s="452"/>
      <c r="AG152" s="452"/>
      <c r="AH152" s="452"/>
      <c r="AI152" s="452"/>
      <c r="AJ152" s="452"/>
      <c r="AK152" s="452"/>
      <c r="AL152" s="452"/>
      <c r="AM152" s="452"/>
      <c r="AN152" s="452"/>
      <c r="AO152" s="452"/>
      <c r="AP152" s="452"/>
      <c r="AQ152" s="452"/>
      <c r="AR152" s="452"/>
      <c r="AS152" s="452"/>
      <c r="AT152" s="452"/>
      <c r="AU152" s="452"/>
      <c r="AV152" s="452"/>
      <c r="AW152" s="452"/>
      <c r="AX152" s="452"/>
      <c r="AY152" s="452"/>
      <c r="AZ152" s="452"/>
      <c r="BA152" s="452"/>
      <c r="BB152" s="452"/>
      <c r="BC152" s="452"/>
      <c r="BD152" s="452"/>
      <c r="BE152" s="452"/>
      <c r="BF152" s="452"/>
      <c r="BG152" s="452"/>
      <c r="BH152" s="452"/>
      <c r="BI152" s="452"/>
      <c r="BJ152" s="452"/>
      <c r="BK152" s="452"/>
      <c r="BL152" s="452"/>
      <c r="BM152" s="452"/>
      <c r="BN152" s="452"/>
      <c r="BO152" s="452"/>
      <c r="BP152" s="452"/>
      <c r="BQ152" s="452"/>
      <c r="BR152" s="452"/>
      <c r="BS152" s="452"/>
      <c r="BT152" s="452"/>
      <c r="BU152" s="452"/>
      <c r="BV152" s="452"/>
      <c r="BW152" s="452"/>
      <c r="BX152" s="452"/>
      <c r="BY152" s="452"/>
      <c r="BZ152" s="452"/>
      <c r="CA152" s="452"/>
      <c r="CB152" s="452"/>
      <c r="CC152" s="452"/>
      <c r="CD152" s="452"/>
      <c r="CE152" s="452"/>
      <c r="CF152" s="452"/>
      <c r="CG152" s="452"/>
      <c r="CH152" s="452"/>
      <c r="CI152" s="452"/>
      <c r="CJ152" s="452"/>
      <c r="CK152" s="452"/>
      <c r="CL152" s="452"/>
      <c r="CM152" s="452"/>
      <c r="CN152" s="452"/>
      <c r="CO152" s="452"/>
      <c r="CP152" s="452"/>
      <c r="CQ152" s="452"/>
      <c r="CR152" s="452"/>
      <c r="CS152" s="452"/>
      <c r="CT152" s="452"/>
      <c r="CU152" s="452"/>
      <c r="CV152" s="452"/>
      <c r="CW152" s="452"/>
      <c r="CX152" s="452"/>
      <c r="CY152" s="452"/>
      <c r="CZ152" s="452"/>
      <c r="DA152" s="452"/>
    </row>
    <row r="153" spans="1:105" s="124" customFormat="1" ht="14.25">
      <c r="A153" s="133"/>
      <c r="B153" s="133"/>
      <c r="C153" s="133"/>
      <c r="D153" s="133"/>
      <c r="E153" s="133"/>
      <c r="F153" s="133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</row>
    <row r="154" spans="1:105" s="124" customFormat="1" ht="14.25">
      <c r="A154" s="453" t="s">
        <v>44</v>
      </c>
      <c r="B154" s="453"/>
      <c r="C154" s="453"/>
      <c r="D154" s="453"/>
      <c r="E154" s="453"/>
      <c r="F154" s="453"/>
      <c r="G154" s="453"/>
      <c r="H154" s="454" t="s">
        <v>331</v>
      </c>
      <c r="I154" s="454"/>
      <c r="J154" s="454"/>
      <c r="K154" s="454"/>
      <c r="L154" s="454"/>
      <c r="M154" s="454"/>
      <c r="N154" s="454"/>
      <c r="O154" s="454"/>
      <c r="P154" s="454"/>
      <c r="Q154" s="454"/>
      <c r="R154" s="454"/>
      <c r="S154" s="454"/>
      <c r="T154" s="454"/>
      <c r="U154" s="454"/>
      <c r="V154" s="454"/>
      <c r="W154" s="454"/>
      <c r="X154" s="454"/>
      <c r="Y154" s="454"/>
      <c r="Z154" s="454"/>
      <c r="AA154" s="454"/>
      <c r="AB154" s="454"/>
      <c r="AC154" s="454"/>
      <c r="AD154" s="454"/>
      <c r="AE154" s="454"/>
      <c r="AF154" s="454"/>
      <c r="AG154" s="454"/>
      <c r="AH154" s="454"/>
      <c r="AI154" s="454"/>
      <c r="AJ154" s="454"/>
      <c r="AK154" s="454"/>
      <c r="AL154" s="454"/>
      <c r="AM154" s="454"/>
      <c r="AN154" s="454"/>
      <c r="AO154" s="454"/>
      <c r="AP154" s="480"/>
      <c r="AQ154" s="480"/>
      <c r="AR154" s="480"/>
      <c r="AS154" s="480"/>
      <c r="AT154" s="480"/>
      <c r="AU154" s="480"/>
      <c r="AV154" s="480"/>
      <c r="AW154" s="480"/>
      <c r="AX154" s="480"/>
      <c r="AY154" s="480"/>
      <c r="AZ154" s="480"/>
      <c r="BA154" s="480"/>
      <c r="BB154" s="480"/>
      <c r="BC154" s="480"/>
      <c r="BD154" s="480"/>
      <c r="BE154" s="480"/>
      <c r="BF154" s="431"/>
      <c r="BG154" s="431"/>
      <c r="BH154" s="431"/>
      <c r="BI154" s="431"/>
      <c r="BJ154" s="431"/>
      <c r="BK154" s="431"/>
      <c r="BL154" s="431"/>
      <c r="BM154" s="431"/>
      <c r="BN154" s="431"/>
      <c r="BO154" s="431"/>
      <c r="BP154" s="431"/>
      <c r="BQ154" s="431"/>
      <c r="BR154" s="431"/>
      <c r="BS154" s="431"/>
      <c r="BT154" s="431"/>
      <c r="BU154" s="431"/>
      <c r="BV154" s="431"/>
      <c r="BW154" s="431"/>
      <c r="BX154" s="431"/>
      <c r="BY154" s="431"/>
      <c r="BZ154" s="431"/>
      <c r="CA154" s="431"/>
      <c r="CB154" s="431"/>
      <c r="CC154" s="431"/>
      <c r="CD154" s="431"/>
      <c r="CE154" s="431"/>
      <c r="CF154" s="431"/>
      <c r="CG154" s="431"/>
      <c r="CH154" s="431"/>
      <c r="CI154" s="431"/>
      <c r="CJ154" s="431"/>
      <c r="CK154" s="431"/>
      <c r="CL154" s="431">
        <f>AP154*BF154*BV154</f>
        <v>0</v>
      </c>
      <c r="CM154" s="431"/>
      <c r="CN154" s="431"/>
      <c r="CO154" s="431"/>
      <c r="CP154" s="431"/>
      <c r="CQ154" s="431"/>
      <c r="CR154" s="431"/>
      <c r="CS154" s="431"/>
      <c r="CT154" s="431"/>
      <c r="CU154" s="431"/>
      <c r="CV154" s="431"/>
      <c r="CW154" s="431"/>
      <c r="CX154" s="431"/>
      <c r="CY154" s="431"/>
      <c r="CZ154" s="431"/>
      <c r="DA154" s="431"/>
    </row>
    <row r="155" spans="1:105" s="124" customFormat="1" ht="14.25">
      <c r="A155" s="453" t="s">
        <v>218</v>
      </c>
      <c r="B155" s="453"/>
      <c r="C155" s="453"/>
      <c r="D155" s="453"/>
      <c r="E155" s="453"/>
      <c r="F155" s="453"/>
      <c r="G155" s="453"/>
      <c r="H155" s="454" t="s">
        <v>332</v>
      </c>
      <c r="I155" s="454"/>
      <c r="J155" s="454"/>
      <c r="K155" s="454"/>
      <c r="L155" s="454"/>
      <c r="M155" s="454"/>
      <c r="N155" s="454"/>
      <c r="O155" s="454"/>
      <c r="P155" s="454"/>
      <c r="Q155" s="454"/>
      <c r="R155" s="454"/>
      <c r="S155" s="454"/>
      <c r="T155" s="454"/>
      <c r="U155" s="454"/>
      <c r="V155" s="454"/>
      <c r="W155" s="454"/>
      <c r="X155" s="454"/>
      <c r="Y155" s="454"/>
      <c r="Z155" s="454"/>
      <c r="AA155" s="454"/>
      <c r="AB155" s="454"/>
      <c r="AC155" s="454"/>
      <c r="AD155" s="454"/>
      <c r="AE155" s="454"/>
      <c r="AF155" s="454"/>
      <c r="AG155" s="454"/>
      <c r="AH155" s="454"/>
      <c r="AI155" s="454"/>
      <c r="AJ155" s="454"/>
      <c r="AK155" s="454"/>
      <c r="AL155" s="454"/>
      <c r="AM155" s="454"/>
      <c r="AN155" s="454"/>
      <c r="AO155" s="454"/>
      <c r="AP155" s="480"/>
      <c r="AQ155" s="480"/>
      <c r="AR155" s="480"/>
      <c r="AS155" s="480"/>
      <c r="AT155" s="480"/>
      <c r="AU155" s="480"/>
      <c r="AV155" s="480"/>
      <c r="AW155" s="480"/>
      <c r="AX155" s="480"/>
      <c r="AY155" s="480"/>
      <c r="AZ155" s="480"/>
      <c r="BA155" s="480"/>
      <c r="BB155" s="480"/>
      <c r="BC155" s="480"/>
      <c r="BD155" s="480"/>
      <c r="BE155" s="480"/>
      <c r="BF155" s="431"/>
      <c r="BG155" s="431"/>
      <c r="BH155" s="431"/>
      <c r="BI155" s="431"/>
      <c r="BJ155" s="431"/>
      <c r="BK155" s="431"/>
      <c r="BL155" s="431"/>
      <c r="BM155" s="431"/>
      <c r="BN155" s="431"/>
      <c r="BO155" s="431"/>
      <c r="BP155" s="431"/>
      <c r="BQ155" s="431"/>
      <c r="BR155" s="431"/>
      <c r="BS155" s="431"/>
      <c r="BT155" s="431"/>
      <c r="BU155" s="431"/>
      <c r="BV155" s="431"/>
      <c r="BW155" s="431"/>
      <c r="BX155" s="431"/>
      <c r="BY155" s="431"/>
      <c r="BZ155" s="431"/>
      <c r="CA155" s="431"/>
      <c r="CB155" s="431"/>
      <c r="CC155" s="431"/>
      <c r="CD155" s="431"/>
      <c r="CE155" s="431"/>
      <c r="CF155" s="431"/>
      <c r="CG155" s="431"/>
      <c r="CH155" s="431"/>
      <c r="CI155" s="431"/>
      <c r="CJ155" s="431"/>
      <c r="CK155" s="431"/>
      <c r="CL155" s="431">
        <f>AP155*BF155*BV155</f>
        <v>0</v>
      </c>
      <c r="CM155" s="431"/>
      <c r="CN155" s="431"/>
      <c r="CO155" s="431"/>
      <c r="CP155" s="431"/>
      <c r="CQ155" s="431"/>
      <c r="CR155" s="431"/>
      <c r="CS155" s="431"/>
      <c r="CT155" s="431"/>
      <c r="CU155" s="431"/>
      <c r="CV155" s="431"/>
      <c r="CW155" s="431"/>
      <c r="CX155" s="431"/>
      <c r="CY155" s="431"/>
      <c r="CZ155" s="431"/>
      <c r="DA155" s="431"/>
    </row>
    <row r="156" spans="1:105" s="124" customFormat="1" ht="14.25">
      <c r="A156" s="453" t="s">
        <v>229</v>
      </c>
      <c r="B156" s="453"/>
      <c r="C156" s="453"/>
      <c r="D156" s="453"/>
      <c r="E156" s="453"/>
      <c r="F156" s="453"/>
      <c r="G156" s="453"/>
      <c r="H156" s="454" t="s">
        <v>333</v>
      </c>
      <c r="I156" s="454"/>
      <c r="J156" s="454"/>
      <c r="K156" s="454"/>
      <c r="L156" s="454"/>
      <c r="M156" s="454"/>
      <c r="N156" s="454"/>
      <c r="O156" s="454"/>
      <c r="P156" s="454"/>
      <c r="Q156" s="454"/>
      <c r="R156" s="454"/>
      <c r="S156" s="454"/>
      <c r="T156" s="454"/>
      <c r="U156" s="454"/>
      <c r="V156" s="454"/>
      <c r="W156" s="454"/>
      <c r="X156" s="454"/>
      <c r="Y156" s="454"/>
      <c r="Z156" s="454"/>
      <c r="AA156" s="454"/>
      <c r="AB156" s="454"/>
      <c r="AC156" s="454"/>
      <c r="AD156" s="454"/>
      <c r="AE156" s="454"/>
      <c r="AF156" s="454"/>
      <c r="AG156" s="454"/>
      <c r="AH156" s="454"/>
      <c r="AI156" s="454"/>
      <c r="AJ156" s="454"/>
      <c r="AK156" s="454"/>
      <c r="AL156" s="454"/>
      <c r="AM156" s="454"/>
      <c r="AN156" s="454"/>
      <c r="AO156" s="454"/>
      <c r="AP156" s="480"/>
      <c r="AQ156" s="480"/>
      <c r="AR156" s="480"/>
      <c r="AS156" s="480"/>
      <c r="AT156" s="480"/>
      <c r="AU156" s="480"/>
      <c r="AV156" s="480"/>
      <c r="AW156" s="480"/>
      <c r="AX156" s="480"/>
      <c r="AY156" s="480"/>
      <c r="AZ156" s="480"/>
      <c r="BA156" s="480"/>
      <c r="BB156" s="480"/>
      <c r="BC156" s="480"/>
      <c r="BD156" s="480"/>
      <c r="BE156" s="480"/>
      <c r="BF156" s="431"/>
      <c r="BG156" s="431"/>
      <c r="BH156" s="431"/>
      <c r="BI156" s="431"/>
      <c r="BJ156" s="431"/>
      <c r="BK156" s="431"/>
      <c r="BL156" s="431"/>
      <c r="BM156" s="431"/>
      <c r="BN156" s="431"/>
      <c r="BO156" s="431"/>
      <c r="BP156" s="431"/>
      <c r="BQ156" s="431"/>
      <c r="BR156" s="431"/>
      <c r="BS156" s="431"/>
      <c r="BT156" s="431"/>
      <c r="BU156" s="431"/>
      <c r="BV156" s="431"/>
      <c r="BW156" s="431"/>
      <c r="BX156" s="431"/>
      <c r="BY156" s="431"/>
      <c r="BZ156" s="431"/>
      <c r="CA156" s="431"/>
      <c r="CB156" s="431"/>
      <c r="CC156" s="431"/>
      <c r="CD156" s="431"/>
      <c r="CE156" s="431"/>
      <c r="CF156" s="431"/>
      <c r="CG156" s="431"/>
      <c r="CH156" s="431"/>
      <c r="CI156" s="431"/>
      <c r="CJ156" s="431"/>
      <c r="CK156" s="431"/>
      <c r="CL156" s="431">
        <f>AP156*BF156*BV156</f>
        <v>0</v>
      </c>
      <c r="CM156" s="431"/>
      <c r="CN156" s="431"/>
      <c r="CO156" s="431"/>
      <c r="CP156" s="431"/>
      <c r="CQ156" s="431"/>
      <c r="CR156" s="431"/>
      <c r="CS156" s="431"/>
      <c r="CT156" s="431"/>
      <c r="CU156" s="431"/>
      <c r="CV156" s="431"/>
      <c r="CW156" s="431"/>
      <c r="CX156" s="431"/>
      <c r="CY156" s="431"/>
      <c r="CZ156" s="431"/>
      <c r="DA156" s="431"/>
    </row>
    <row r="157" spans="1:105" s="124" customFormat="1" ht="14.25">
      <c r="A157" s="453" t="s">
        <v>287</v>
      </c>
      <c r="B157" s="453"/>
      <c r="C157" s="453"/>
      <c r="D157" s="453"/>
      <c r="E157" s="453"/>
      <c r="F157" s="453"/>
      <c r="G157" s="453"/>
      <c r="H157" s="454" t="s">
        <v>334</v>
      </c>
      <c r="I157" s="454"/>
      <c r="J157" s="454"/>
      <c r="K157" s="454"/>
      <c r="L157" s="454"/>
      <c r="M157" s="454"/>
      <c r="N157" s="454"/>
      <c r="O157" s="454"/>
      <c r="P157" s="454"/>
      <c r="Q157" s="454"/>
      <c r="R157" s="454"/>
      <c r="S157" s="454"/>
      <c r="T157" s="454"/>
      <c r="U157" s="454"/>
      <c r="V157" s="454"/>
      <c r="W157" s="454"/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I157" s="454"/>
      <c r="AJ157" s="454"/>
      <c r="AK157" s="454"/>
      <c r="AL157" s="454"/>
      <c r="AM157" s="454"/>
      <c r="AN157" s="454"/>
      <c r="AO157" s="454"/>
      <c r="AP157" s="480"/>
      <c r="AQ157" s="480"/>
      <c r="AR157" s="480"/>
      <c r="AS157" s="480"/>
      <c r="AT157" s="480"/>
      <c r="AU157" s="480"/>
      <c r="AV157" s="480"/>
      <c r="AW157" s="480"/>
      <c r="AX157" s="480"/>
      <c r="AY157" s="480"/>
      <c r="AZ157" s="480"/>
      <c r="BA157" s="480"/>
      <c r="BB157" s="480"/>
      <c r="BC157" s="480"/>
      <c r="BD157" s="480"/>
      <c r="BE157" s="480"/>
      <c r="BF157" s="431"/>
      <c r="BG157" s="431"/>
      <c r="BH157" s="431"/>
      <c r="BI157" s="431"/>
      <c r="BJ157" s="431"/>
      <c r="BK157" s="431"/>
      <c r="BL157" s="431"/>
      <c r="BM157" s="431"/>
      <c r="BN157" s="431"/>
      <c r="BO157" s="431"/>
      <c r="BP157" s="431"/>
      <c r="BQ157" s="431"/>
      <c r="BR157" s="431"/>
      <c r="BS157" s="431"/>
      <c r="BT157" s="431"/>
      <c r="BU157" s="431"/>
      <c r="BV157" s="431"/>
      <c r="BW157" s="431"/>
      <c r="BX157" s="431"/>
      <c r="BY157" s="431"/>
      <c r="BZ157" s="431"/>
      <c r="CA157" s="431"/>
      <c r="CB157" s="431"/>
      <c r="CC157" s="431"/>
      <c r="CD157" s="431"/>
      <c r="CE157" s="431"/>
      <c r="CF157" s="431"/>
      <c r="CG157" s="431"/>
      <c r="CH157" s="431"/>
      <c r="CI157" s="431"/>
      <c r="CJ157" s="431"/>
      <c r="CK157" s="431"/>
      <c r="CL157" s="431">
        <f>AP157*BF157*BV157</f>
        <v>0</v>
      </c>
      <c r="CM157" s="431"/>
      <c r="CN157" s="431"/>
      <c r="CO157" s="431"/>
      <c r="CP157" s="431"/>
      <c r="CQ157" s="431"/>
      <c r="CR157" s="431"/>
      <c r="CS157" s="431"/>
      <c r="CT157" s="431"/>
      <c r="CU157" s="431"/>
      <c r="CV157" s="431"/>
      <c r="CW157" s="431"/>
      <c r="CX157" s="431"/>
      <c r="CY157" s="431"/>
      <c r="CZ157" s="431"/>
      <c r="DA157" s="431"/>
    </row>
    <row r="158" spans="1:105" s="124" customFormat="1" ht="14.25">
      <c r="A158" s="453" t="s">
        <v>288</v>
      </c>
      <c r="B158" s="453"/>
      <c r="C158" s="453"/>
      <c r="D158" s="453"/>
      <c r="E158" s="453"/>
      <c r="F158" s="453"/>
      <c r="G158" s="453"/>
      <c r="H158" s="454" t="s">
        <v>335</v>
      </c>
      <c r="I158" s="454"/>
      <c r="J158" s="454"/>
      <c r="K158" s="454"/>
      <c r="L158" s="454"/>
      <c r="M158" s="454"/>
      <c r="N158" s="454"/>
      <c r="O158" s="454"/>
      <c r="P158" s="454"/>
      <c r="Q158" s="454"/>
      <c r="R158" s="454"/>
      <c r="S158" s="454"/>
      <c r="T158" s="454"/>
      <c r="U158" s="454"/>
      <c r="V158" s="454"/>
      <c r="W158" s="454"/>
      <c r="X158" s="454"/>
      <c r="Y158" s="454"/>
      <c r="Z158" s="454"/>
      <c r="AA158" s="454"/>
      <c r="AB158" s="454"/>
      <c r="AC158" s="454"/>
      <c r="AD158" s="454"/>
      <c r="AE158" s="454"/>
      <c r="AF158" s="454"/>
      <c r="AG158" s="454"/>
      <c r="AH158" s="454"/>
      <c r="AI158" s="454"/>
      <c r="AJ158" s="454"/>
      <c r="AK158" s="454"/>
      <c r="AL158" s="454"/>
      <c r="AM158" s="454"/>
      <c r="AN158" s="454"/>
      <c r="AO158" s="454"/>
      <c r="AP158" s="480"/>
      <c r="AQ158" s="480"/>
      <c r="AR158" s="480"/>
      <c r="AS158" s="480"/>
      <c r="AT158" s="480"/>
      <c r="AU158" s="480"/>
      <c r="AV158" s="480"/>
      <c r="AW158" s="480"/>
      <c r="AX158" s="480"/>
      <c r="AY158" s="480"/>
      <c r="AZ158" s="480"/>
      <c r="BA158" s="480"/>
      <c r="BB158" s="480"/>
      <c r="BC158" s="480"/>
      <c r="BD158" s="480"/>
      <c r="BE158" s="480"/>
      <c r="BF158" s="431"/>
      <c r="BG158" s="431"/>
      <c r="BH158" s="431"/>
      <c r="BI158" s="431"/>
      <c r="BJ158" s="431"/>
      <c r="BK158" s="431"/>
      <c r="BL158" s="431"/>
      <c r="BM158" s="431"/>
      <c r="BN158" s="431"/>
      <c r="BO158" s="431"/>
      <c r="BP158" s="431"/>
      <c r="BQ158" s="431"/>
      <c r="BR158" s="431"/>
      <c r="BS158" s="431"/>
      <c r="BT158" s="431"/>
      <c r="BU158" s="431"/>
      <c r="BV158" s="431"/>
      <c r="BW158" s="431"/>
      <c r="BX158" s="431"/>
      <c r="BY158" s="431"/>
      <c r="BZ158" s="431"/>
      <c r="CA158" s="431"/>
      <c r="CB158" s="431"/>
      <c r="CC158" s="431"/>
      <c r="CD158" s="431"/>
      <c r="CE158" s="431"/>
      <c r="CF158" s="431"/>
      <c r="CG158" s="431"/>
      <c r="CH158" s="431"/>
      <c r="CI158" s="431"/>
      <c r="CJ158" s="431"/>
      <c r="CK158" s="431"/>
      <c r="CL158" s="431">
        <f>AP158*BF158*BV158</f>
        <v>0</v>
      </c>
      <c r="CM158" s="431"/>
      <c r="CN158" s="431"/>
      <c r="CO158" s="431"/>
      <c r="CP158" s="431"/>
      <c r="CQ158" s="431"/>
      <c r="CR158" s="431"/>
      <c r="CS158" s="431"/>
      <c r="CT158" s="431"/>
      <c r="CU158" s="431"/>
      <c r="CV158" s="431"/>
      <c r="CW158" s="431"/>
      <c r="CX158" s="431"/>
      <c r="CY158" s="431"/>
      <c r="CZ158" s="431"/>
      <c r="DA158" s="431"/>
    </row>
    <row r="159" spans="1:105" s="124" customFormat="1" ht="14.25">
      <c r="A159" s="425"/>
      <c r="B159" s="425"/>
      <c r="C159" s="425"/>
      <c r="D159" s="425"/>
      <c r="E159" s="425"/>
      <c r="F159" s="425"/>
      <c r="G159" s="425"/>
      <c r="H159" s="443" t="s">
        <v>196</v>
      </c>
      <c r="I159" s="444"/>
      <c r="J159" s="444"/>
      <c r="K159" s="444"/>
      <c r="L159" s="444"/>
      <c r="M159" s="444"/>
      <c r="N159" s="444"/>
      <c r="O159" s="444"/>
      <c r="P159" s="444"/>
      <c r="Q159" s="444"/>
      <c r="R159" s="444"/>
      <c r="S159" s="444"/>
      <c r="T159" s="444"/>
      <c r="U159" s="444"/>
      <c r="V159" s="444"/>
      <c r="W159" s="444"/>
      <c r="X159" s="444"/>
      <c r="Y159" s="444"/>
      <c r="Z159" s="444"/>
      <c r="AA159" s="444"/>
      <c r="AB159" s="444"/>
      <c r="AC159" s="444"/>
      <c r="AD159" s="444"/>
      <c r="AE159" s="444"/>
      <c r="AF159" s="444"/>
      <c r="AG159" s="444"/>
      <c r="AH159" s="444"/>
      <c r="AI159" s="444"/>
      <c r="AJ159" s="444"/>
      <c r="AK159" s="444"/>
      <c r="AL159" s="444"/>
      <c r="AM159" s="444"/>
      <c r="AN159" s="444"/>
      <c r="AO159" s="445"/>
      <c r="AP159" s="431" t="s">
        <v>178</v>
      </c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81" t="s">
        <v>178</v>
      </c>
      <c r="BG159" s="482"/>
      <c r="BH159" s="482"/>
      <c r="BI159" s="482"/>
      <c r="BJ159" s="482"/>
      <c r="BK159" s="482"/>
      <c r="BL159" s="482"/>
      <c r="BM159" s="482"/>
      <c r="BN159" s="482"/>
      <c r="BO159" s="482"/>
      <c r="BP159" s="482"/>
      <c r="BQ159" s="482"/>
      <c r="BR159" s="482"/>
      <c r="BS159" s="482"/>
      <c r="BT159" s="482"/>
      <c r="BU159" s="483"/>
      <c r="BV159" s="481" t="s">
        <v>178</v>
      </c>
      <c r="BW159" s="482"/>
      <c r="BX159" s="482"/>
      <c r="BY159" s="482"/>
      <c r="BZ159" s="482"/>
      <c r="CA159" s="482"/>
      <c r="CB159" s="482"/>
      <c r="CC159" s="482"/>
      <c r="CD159" s="482"/>
      <c r="CE159" s="482"/>
      <c r="CF159" s="482"/>
      <c r="CG159" s="482"/>
      <c r="CH159" s="482"/>
      <c r="CI159" s="482"/>
      <c r="CJ159" s="482"/>
      <c r="CK159" s="483"/>
      <c r="CL159" s="481">
        <f>CL158+CL157+CL156+CL155+CL154</f>
        <v>0</v>
      </c>
      <c r="CM159" s="482"/>
      <c r="CN159" s="482"/>
      <c r="CO159" s="482"/>
      <c r="CP159" s="482"/>
      <c r="CQ159" s="482"/>
      <c r="CR159" s="482"/>
      <c r="CS159" s="482"/>
      <c r="CT159" s="482"/>
      <c r="CU159" s="482"/>
      <c r="CV159" s="482"/>
      <c r="CW159" s="482"/>
      <c r="CX159" s="482"/>
      <c r="CY159" s="482"/>
      <c r="CZ159" s="482"/>
      <c r="DA159" s="483"/>
    </row>
    <row r="160" spans="1:105" s="124" customFormat="1" ht="14.25">
      <c r="A160" s="133"/>
      <c r="B160" s="133"/>
      <c r="C160" s="133"/>
      <c r="D160" s="133"/>
      <c r="E160" s="133"/>
      <c r="F160" s="133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</row>
    <row r="161" spans="1:105" s="124" customFormat="1" ht="29.25" customHeight="1">
      <c r="A161" s="452" t="s">
        <v>336</v>
      </c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  <c r="AV161" s="452"/>
      <c r="AW161" s="452"/>
      <c r="AX161" s="452"/>
      <c r="AY161" s="452"/>
      <c r="AZ161" s="452"/>
      <c r="BA161" s="452"/>
      <c r="BB161" s="452"/>
      <c r="BC161" s="452"/>
      <c r="BD161" s="452"/>
      <c r="BE161" s="452"/>
      <c r="BF161" s="452"/>
      <c r="BG161" s="452"/>
      <c r="BH161" s="452"/>
      <c r="BI161" s="452"/>
      <c r="BJ161" s="452"/>
      <c r="BK161" s="452"/>
      <c r="BL161" s="452"/>
      <c r="BM161" s="452"/>
      <c r="BN161" s="452"/>
      <c r="BO161" s="452"/>
      <c r="BP161" s="452"/>
      <c r="BQ161" s="452"/>
      <c r="BR161" s="452"/>
      <c r="BS161" s="452"/>
      <c r="BT161" s="452"/>
      <c r="BU161" s="452"/>
      <c r="BV161" s="452"/>
      <c r="BW161" s="452"/>
      <c r="BX161" s="452"/>
      <c r="BY161" s="452"/>
      <c r="BZ161" s="452"/>
      <c r="CA161" s="452"/>
      <c r="CB161" s="452"/>
      <c r="CC161" s="452"/>
      <c r="CD161" s="452"/>
      <c r="CE161" s="452"/>
      <c r="CF161" s="452"/>
      <c r="CG161" s="452"/>
      <c r="CH161" s="452"/>
      <c r="CI161" s="452"/>
      <c r="CJ161" s="452"/>
      <c r="CK161" s="452"/>
      <c r="CL161" s="452"/>
      <c r="CM161" s="452"/>
      <c r="CN161" s="452"/>
      <c r="CO161" s="452"/>
      <c r="CP161" s="452"/>
      <c r="CQ161" s="452"/>
      <c r="CR161" s="452"/>
      <c r="CS161" s="452"/>
      <c r="CT161" s="452"/>
      <c r="CU161" s="452"/>
      <c r="CV161" s="452"/>
      <c r="CW161" s="452"/>
      <c r="CX161" s="452"/>
      <c r="CY161" s="452"/>
      <c r="CZ161" s="452"/>
      <c r="DA161" s="452"/>
    </row>
    <row r="162" spans="1:105" s="124" customFormat="1" ht="14.25">
      <c r="A162" s="133"/>
      <c r="B162" s="133"/>
      <c r="C162" s="133"/>
      <c r="D162" s="133"/>
      <c r="E162" s="133"/>
      <c r="F162" s="133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</row>
    <row r="163" spans="1:105" s="124" customFormat="1" ht="14.25">
      <c r="A163" s="453" t="s">
        <v>44</v>
      </c>
      <c r="B163" s="453"/>
      <c r="C163" s="453"/>
      <c r="D163" s="453"/>
      <c r="E163" s="453"/>
      <c r="F163" s="453"/>
      <c r="G163" s="453"/>
      <c r="H163" s="454" t="s">
        <v>331</v>
      </c>
      <c r="I163" s="454"/>
      <c r="J163" s="454"/>
      <c r="K163" s="454"/>
      <c r="L163" s="454"/>
      <c r="M163" s="454"/>
      <c r="N163" s="454"/>
      <c r="O163" s="454"/>
      <c r="P163" s="454"/>
      <c r="Q163" s="454"/>
      <c r="R163" s="454"/>
      <c r="S163" s="454"/>
      <c r="T163" s="454"/>
      <c r="U163" s="454"/>
      <c r="V163" s="454"/>
      <c r="W163" s="454"/>
      <c r="X163" s="454"/>
      <c r="Y163" s="454"/>
      <c r="Z163" s="454"/>
      <c r="AA163" s="454"/>
      <c r="AB163" s="454"/>
      <c r="AC163" s="454"/>
      <c r="AD163" s="454"/>
      <c r="AE163" s="454"/>
      <c r="AF163" s="454"/>
      <c r="AG163" s="454"/>
      <c r="AH163" s="454"/>
      <c r="AI163" s="454"/>
      <c r="AJ163" s="454"/>
      <c r="AK163" s="454"/>
      <c r="AL163" s="454"/>
      <c r="AM163" s="454"/>
      <c r="AN163" s="454"/>
      <c r="AO163" s="454"/>
      <c r="AP163" s="424">
        <v>53700</v>
      </c>
      <c r="AQ163" s="424"/>
      <c r="AR163" s="424"/>
      <c r="AS163" s="424"/>
      <c r="AT163" s="424"/>
      <c r="AU163" s="424"/>
      <c r="AV163" s="424"/>
      <c r="AW163" s="424"/>
      <c r="AX163" s="424"/>
      <c r="AY163" s="424"/>
      <c r="AZ163" s="424"/>
      <c r="BA163" s="424"/>
      <c r="BB163" s="424"/>
      <c r="BC163" s="424"/>
      <c r="BD163" s="424"/>
      <c r="BE163" s="424"/>
      <c r="BF163" s="479">
        <v>7.3825147</v>
      </c>
      <c r="BG163" s="479"/>
      <c r="BH163" s="479"/>
      <c r="BI163" s="479"/>
      <c r="BJ163" s="479"/>
      <c r="BK163" s="479"/>
      <c r="BL163" s="479"/>
      <c r="BM163" s="479"/>
      <c r="BN163" s="479"/>
      <c r="BO163" s="479"/>
      <c r="BP163" s="479"/>
      <c r="BQ163" s="479"/>
      <c r="BR163" s="479"/>
      <c r="BS163" s="479"/>
      <c r="BT163" s="479"/>
      <c r="BU163" s="479"/>
      <c r="BV163" s="484">
        <v>1.043</v>
      </c>
      <c r="BW163" s="484"/>
      <c r="BX163" s="484"/>
      <c r="BY163" s="484"/>
      <c r="BZ163" s="484"/>
      <c r="CA163" s="484"/>
      <c r="CB163" s="484"/>
      <c r="CC163" s="484"/>
      <c r="CD163" s="484"/>
      <c r="CE163" s="484"/>
      <c r="CF163" s="484"/>
      <c r="CG163" s="484"/>
      <c r="CH163" s="484"/>
      <c r="CI163" s="484"/>
      <c r="CJ163" s="484"/>
      <c r="CK163" s="484"/>
      <c r="CL163" s="424">
        <f>AP163*BF163*BV163</f>
        <v>413488.00408377</v>
      </c>
      <c r="CM163" s="424"/>
      <c r="CN163" s="424"/>
      <c r="CO163" s="424"/>
      <c r="CP163" s="424"/>
      <c r="CQ163" s="424"/>
      <c r="CR163" s="424"/>
      <c r="CS163" s="424"/>
      <c r="CT163" s="424"/>
      <c r="CU163" s="424"/>
      <c r="CV163" s="424"/>
      <c r="CW163" s="424"/>
      <c r="CX163" s="424"/>
      <c r="CY163" s="424"/>
      <c r="CZ163" s="424"/>
      <c r="DA163" s="424"/>
    </row>
    <row r="164" spans="1:105" s="124" customFormat="1" ht="14.25">
      <c r="A164" s="453" t="s">
        <v>218</v>
      </c>
      <c r="B164" s="453"/>
      <c r="C164" s="453"/>
      <c r="D164" s="453"/>
      <c r="E164" s="453"/>
      <c r="F164" s="453"/>
      <c r="G164" s="453"/>
      <c r="H164" s="454" t="s">
        <v>332</v>
      </c>
      <c r="I164" s="454"/>
      <c r="J164" s="454"/>
      <c r="K164" s="454"/>
      <c r="L164" s="454"/>
      <c r="M164" s="454"/>
      <c r="N164" s="454"/>
      <c r="O164" s="454"/>
      <c r="P164" s="454"/>
      <c r="Q164" s="454"/>
      <c r="R164" s="454"/>
      <c r="S164" s="454"/>
      <c r="T164" s="454"/>
      <c r="U164" s="454"/>
      <c r="V164" s="454"/>
      <c r="W164" s="454"/>
      <c r="X164" s="454"/>
      <c r="Y164" s="454"/>
      <c r="Z164" s="454"/>
      <c r="AA164" s="454"/>
      <c r="AB164" s="454"/>
      <c r="AC164" s="454"/>
      <c r="AD164" s="454"/>
      <c r="AE164" s="454"/>
      <c r="AF164" s="454"/>
      <c r="AG164" s="454"/>
      <c r="AH164" s="454"/>
      <c r="AI164" s="454"/>
      <c r="AJ164" s="454"/>
      <c r="AK164" s="454"/>
      <c r="AL164" s="454"/>
      <c r="AM164" s="454"/>
      <c r="AN164" s="454"/>
      <c r="AO164" s="454"/>
      <c r="AP164" s="424">
        <v>232</v>
      </c>
      <c r="AQ164" s="424"/>
      <c r="AR164" s="424"/>
      <c r="AS164" s="424"/>
      <c r="AT164" s="424"/>
      <c r="AU164" s="424"/>
      <c r="AV164" s="424"/>
      <c r="AW164" s="424"/>
      <c r="AX164" s="424"/>
      <c r="AY164" s="424"/>
      <c r="AZ164" s="424"/>
      <c r="BA164" s="424"/>
      <c r="BB164" s="424"/>
      <c r="BC164" s="424"/>
      <c r="BD164" s="424"/>
      <c r="BE164" s="424"/>
      <c r="BF164" s="479">
        <v>3476.09778</v>
      </c>
      <c r="BG164" s="479"/>
      <c r="BH164" s="479"/>
      <c r="BI164" s="479"/>
      <c r="BJ164" s="479"/>
      <c r="BK164" s="479"/>
      <c r="BL164" s="479"/>
      <c r="BM164" s="479"/>
      <c r="BN164" s="479"/>
      <c r="BO164" s="479"/>
      <c r="BP164" s="479"/>
      <c r="BQ164" s="479"/>
      <c r="BR164" s="479"/>
      <c r="BS164" s="479"/>
      <c r="BT164" s="479"/>
      <c r="BU164" s="479"/>
      <c r="BV164" s="484">
        <v>1.043</v>
      </c>
      <c r="BW164" s="484"/>
      <c r="BX164" s="484"/>
      <c r="BY164" s="484"/>
      <c r="BZ164" s="484"/>
      <c r="CA164" s="484"/>
      <c r="CB164" s="484"/>
      <c r="CC164" s="484"/>
      <c r="CD164" s="484"/>
      <c r="CE164" s="484"/>
      <c r="CF164" s="484"/>
      <c r="CG164" s="484"/>
      <c r="CH164" s="484"/>
      <c r="CI164" s="484"/>
      <c r="CJ164" s="484"/>
      <c r="CK164" s="484"/>
      <c r="CL164" s="424">
        <f>AP164*BF164*BV164</f>
        <v>841132.2364132799</v>
      </c>
      <c r="CM164" s="424"/>
      <c r="CN164" s="424"/>
      <c r="CO164" s="424"/>
      <c r="CP164" s="424"/>
      <c r="CQ164" s="424"/>
      <c r="CR164" s="424"/>
      <c r="CS164" s="424"/>
      <c r="CT164" s="424"/>
      <c r="CU164" s="424"/>
      <c r="CV164" s="424"/>
      <c r="CW164" s="424"/>
      <c r="CX164" s="424"/>
      <c r="CY164" s="424"/>
      <c r="CZ164" s="424"/>
      <c r="DA164" s="424"/>
    </row>
    <row r="165" spans="1:105" s="124" customFormat="1" ht="14.25">
      <c r="A165" s="453" t="s">
        <v>229</v>
      </c>
      <c r="B165" s="453"/>
      <c r="C165" s="453"/>
      <c r="D165" s="453"/>
      <c r="E165" s="453"/>
      <c r="F165" s="453"/>
      <c r="G165" s="453"/>
      <c r="H165" s="454" t="s">
        <v>333</v>
      </c>
      <c r="I165" s="454"/>
      <c r="J165" s="454"/>
      <c r="K165" s="454"/>
      <c r="L165" s="454"/>
      <c r="M165" s="454"/>
      <c r="N165" s="454"/>
      <c r="O165" s="454"/>
      <c r="P165" s="454"/>
      <c r="Q165" s="454"/>
      <c r="R165" s="454"/>
      <c r="S165" s="454"/>
      <c r="T165" s="454"/>
      <c r="U165" s="454"/>
      <c r="V165" s="454"/>
      <c r="W165" s="454"/>
      <c r="X165" s="454"/>
      <c r="Y165" s="454"/>
      <c r="Z165" s="454"/>
      <c r="AA165" s="454"/>
      <c r="AB165" s="454"/>
      <c r="AC165" s="454"/>
      <c r="AD165" s="454"/>
      <c r="AE165" s="454"/>
      <c r="AF165" s="454"/>
      <c r="AG165" s="454"/>
      <c r="AH165" s="454"/>
      <c r="AI165" s="454"/>
      <c r="AJ165" s="454"/>
      <c r="AK165" s="454"/>
      <c r="AL165" s="454"/>
      <c r="AM165" s="454"/>
      <c r="AN165" s="454"/>
      <c r="AO165" s="454"/>
      <c r="AP165" s="424">
        <v>2450</v>
      </c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4"/>
      <c r="BA165" s="424"/>
      <c r="BB165" s="424"/>
      <c r="BC165" s="424"/>
      <c r="BD165" s="424"/>
      <c r="BE165" s="424"/>
      <c r="BF165" s="479">
        <v>72.910895</v>
      </c>
      <c r="BG165" s="479"/>
      <c r="BH165" s="479"/>
      <c r="BI165" s="479"/>
      <c r="BJ165" s="479"/>
      <c r="BK165" s="479"/>
      <c r="BL165" s="479"/>
      <c r="BM165" s="479"/>
      <c r="BN165" s="479"/>
      <c r="BO165" s="479"/>
      <c r="BP165" s="479"/>
      <c r="BQ165" s="479"/>
      <c r="BR165" s="479"/>
      <c r="BS165" s="479"/>
      <c r="BT165" s="479"/>
      <c r="BU165" s="479"/>
      <c r="BV165" s="484">
        <v>1.043</v>
      </c>
      <c r="BW165" s="484"/>
      <c r="BX165" s="484"/>
      <c r="BY165" s="484"/>
      <c r="BZ165" s="484"/>
      <c r="CA165" s="484"/>
      <c r="CB165" s="484"/>
      <c r="CC165" s="484"/>
      <c r="CD165" s="484"/>
      <c r="CE165" s="484"/>
      <c r="CF165" s="484"/>
      <c r="CG165" s="484"/>
      <c r="CH165" s="484"/>
      <c r="CI165" s="484"/>
      <c r="CJ165" s="484"/>
      <c r="CK165" s="484"/>
      <c r="CL165" s="424">
        <f>AP165*BF165*BV165</f>
        <v>186312.85553824998</v>
      </c>
      <c r="CM165" s="424"/>
      <c r="CN165" s="424"/>
      <c r="CO165" s="424"/>
      <c r="CP165" s="424"/>
      <c r="CQ165" s="424"/>
      <c r="CR165" s="424"/>
      <c r="CS165" s="424"/>
      <c r="CT165" s="424"/>
      <c r="CU165" s="424"/>
      <c r="CV165" s="424"/>
      <c r="CW165" s="424"/>
      <c r="CX165" s="424"/>
      <c r="CY165" s="424"/>
      <c r="CZ165" s="424"/>
      <c r="DA165" s="424"/>
    </row>
    <row r="166" spans="1:105" s="124" customFormat="1" ht="14.25">
      <c r="A166" s="453" t="s">
        <v>287</v>
      </c>
      <c r="B166" s="453"/>
      <c r="C166" s="453"/>
      <c r="D166" s="453"/>
      <c r="E166" s="453"/>
      <c r="F166" s="453"/>
      <c r="G166" s="453"/>
      <c r="H166" s="454" t="s">
        <v>334</v>
      </c>
      <c r="I166" s="454"/>
      <c r="J166" s="454"/>
      <c r="K166" s="454"/>
      <c r="L166" s="454"/>
      <c r="M166" s="454"/>
      <c r="N166" s="454"/>
      <c r="O166" s="454"/>
      <c r="P166" s="454"/>
      <c r="Q166" s="454"/>
      <c r="R166" s="454"/>
      <c r="S166" s="454"/>
      <c r="T166" s="454"/>
      <c r="U166" s="454"/>
      <c r="V166" s="454"/>
      <c r="W166" s="454"/>
      <c r="X166" s="454"/>
      <c r="Y166" s="454"/>
      <c r="Z166" s="454"/>
      <c r="AA166" s="454"/>
      <c r="AB166" s="454"/>
      <c r="AC166" s="454"/>
      <c r="AD166" s="454"/>
      <c r="AE166" s="454"/>
      <c r="AF166" s="454"/>
      <c r="AG166" s="454"/>
      <c r="AH166" s="454"/>
      <c r="AI166" s="454"/>
      <c r="AJ166" s="454"/>
      <c r="AK166" s="454"/>
      <c r="AL166" s="454"/>
      <c r="AM166" s="454"/>
      <c r="AN166" s="454"/>
      <c r="AO166" s="45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4"/>
      <c r="BA166" s="424"/>
      <c r="BB166" s="424"/>
      <c r="BC166" s="424"/>
      <c r="BD166" s="424"/>
      <c r="BE166" s="424"/>
      <c r="BF166" s="479"/>
      <c r="BG166" s="479"/>
      <c r="BH166" s="479"/>
      <c r="BI166" s="479"/>
      <c r="BJ166" s="479"/>
      <c r="BK166" s="479"/>
      <c r="BL166" s="479"/>
      <c r="BM166" s="479"/>
      <c r="BN166" s="479"/>
      <c r="BO166" s="479"/>
      <c r="BP166" s="479"/>
      <c r="BQ166" s="479"/>
      <c r="BR166" s="479"/>
      <c r="BS166" s="479"/>
      <c r="BT166" s="479"/>
      <c r="BU166" s="479"/>
      <c r="BV166" s="484"/>
      <c r="BW166" s="484"/>
      <c r="BX166" s="484"/>
      <c r="BY166" s="484"/>
      <c r="BZ166" s="484"/>
      <c r="CA166" s="484"/>
      <c r="CB166" s="484"/>
      <c r="CC166" s="484"/>
      <c r="CD166" s="484"/>
      <c r="CE166" s="484"/>
      <c r="CF166" s="484"/>
      <c r="CG166" s="484"/>
      <c r="CH166" s="484"/>
      <c r="CI166" s="484"/>
      <c r="CJ166" s="484"/>
      <c r="CK166" s="484"/>
      <c r="CL166" s="424">
        <f>AP166*BF166*BV166</f>
        <v>0</v>
      </c>
      <c r="CM166" s="424"/>
      <c r="CN166" s="424"/>
      <c r="CO166" s="424"/>
      <c r="CP166" s="424"/>
      <c r="CQ166" s="424"/>
      <c r="CR166" s="424"/>
      <c r="CS166" s="424"/>
      <c r="CT166" s="424"/>
      <c r="CU166" s="424"/>
      <c r="CV166" s="424"/>
      <c r="CW166" s="424"/>
      <c r="CX166" s="424"/>
      <c r="CY166" s="424"/>
      <c r="CZ166" s="424"/>
      <c r="DA166" s="424"/>
    </row>
    <row r="167" spans="1:105" s="124" customFormat="1" ht="14.25">
      <c r="A167" s="453" t="s">
        <v>288</v>
      </c>
      <c r="B167" s="453"/>
      <c r="C167" s="453"/>
      <c r="D167" s="453"/>
      <c r="E167" s="453"/>
      <c r="F167" s="453"/>
      <c r="G167" s="453"/>
      <c r="H167" s="454" t="s">
        <v>335</v>
      </c>
      <c r="I167" s="454"/>
      <c r="J167" s="454"/>
      <c r="K167" s="454"/>
      <c r="L167" s="454"/>
      <c r="M167" s="454"/>
      <c r="N167" s="454"/>
      <c r="O167" s="454"/>
      <c r="P167" s="454"/>
      <c r="Q167" s="454"/>
      <c r="R167" s="454"/>
      <c r="S167" s="454"/>
      <c r="T167" s="454"/>
      <c r="U167" s="454"/>
      <c r="V167" s="454"/>
      <c r="W167" s="454"/>
      <c r="X167" s="454"/>
      <c r="Y167" s="454"/>
      <c r="Z167" s="454"/>
      <c r="AA167" s="454"/>
      <c r="AB167" s="454"/>
      <c r="AC167" s="454"/>
      <c r="AD167" s="454"/>
      <c r="AE167" s="454"/>
      <c r="AF167" s="454"/>
      <c r="AG167" s="454"/>
      <c r="AH167" s="454"/>
      <c r="AI167" s="454"/>
      <c r="AJ167" s="454"/>
      <c r="AK167" s="454"/>
      <c r="AL167" s="454"/>
      <c r="AM167" s="454"/>
      <c r="AN167" s="454"/>
      <c r="AO167" s="454"/>
      <c r="AP167" s="424">
        <v>80</v>
      </c>
      <c r="AQ167" s="424"/>
      <c r="AR167" s="424"/>
      <c r="AS167" s="424"/>
      <c r="AT167" s="424"/>
      <c r="AU167" s="424"/>
      <c r="AV167" s="424"/>
      <c r="AW167" s="424"/>
      <c r="AX167" s="424"/>
      <c r="AY167" s="424"/>
      <c r="AZ167" s="424"/>
      <c r="BA167" s="424"/>
      <c r="BB167" s="424"/>
      <c r="BC167" s="424"/>
      <c r="BD167" s="424"/>
      <c r="BE167" s="424"/>
      <c r="BF167" s="479">
        <v>450.2265</v>
      </c>
      <c r="BG167" s="479"/>
      <c r="BH167" s="479"/>
      <c r="BI167" s="479"/>
      <c r="BJ167" s="479"/>
      <c r="BK167" s="479"/>
      <c r="BL167" s="479"/>
      <c r="BM167" s="479"/>
      <c r="BN167" s="479"/>
      <c r="BO167" s="479"/>
      <c r="BP167" s="479"/>
      <c r="BQ167" s="479"/>
      <c r="BR167" s="479"/>
      <c r="BS167" s="479"/>
      <c r="BT167" s="479"/>
      <c r="BU167" s="479"/>
      <c r="BV167" s="484">
        <v>1.043</v>
      </c>
      <c r="BW167" s="484"/>
      <c r="BX167" s="484"/>
      <c r="BY167" s="484"/>
      <c r="BZ167" s="484"/>
      <c r="CA167" s="484"/>
      <c r="CB167" s="484"/>
      <c r="CC167" s="484"/>
      <c r="CD167" s="484"/>
      <c r="CE167" s="484"/>
      <c r="CF167" s="484"/>
      <c r="CG167" s="484"/>
      <c r="CH167" s="484"/>
      <c r="CI167" s="484"/>
      <c r="CJ167" s="484"/>
      <c r="CK167" s="484"/>
      <c r="CL167" s="424">
        <f>AP167*BF167*BV167</f>
        <v>37566.89915999999</v>
      </c>
      <c r="CM167" s="424"/>
      <c r="CN167" s="424"/>
      <c r="CO167" s="424"/>
      <c r="CP167" s="424"/>
      <c r="CQ167" s="424"/>
      <c r="CR167" s="424"/>
      <c r="CS167" s="424"/>
      <c r="CT167" s="424"/>
      <c r="CU167" s="424"/>
      <c r="CV167" s="424"/>
      <c r="CW167" s="424"/>
      <c r="CX167" s="424"/>
      <c r="CY167" s="424"/>
      <c r="CZ167" s="424"/>
      <c r="DA167" s="424"/>
    </row>
    <row r="168" spans="1:105" s="124" customFormat="1" ht="14.25">
      <c r="A168" s="425"/>
      <c r="B168" s="425"/>
      <c r="C168" s="425"/>
      <c r="D168" s="425"/>
      <c r="E168" s="425"/>
      <c r="F168" s="425"/>
      <c r="G168" s="425"/>
      <c r="H168" s="436" t="s">
        <v>196</v>
      </c>
      <c r="I168" s="437"/>
      <c r="J168" s="437"/>
      <c r="K168" s="437"/>
      <c r="L168" s="437"/>
      <c r="M168" s="437"/>
      <c r="N168" s="437"/>
      <c r="O168" s="437"/>
      <c r="P168" s="437"/>
      <c r="Q168" s="437"/>
      <c r="R168" s="437"/>
      <c r="S168" s="437"/>
      <c r="T168" s="437"/>
      <c r="U168" s="437"/>
      <c r="V168" s="437"/>
      <c r="W168" s="437"/>
      <c r="X168" s="437"/>
      <c r="Y168" s="437"/>
      <c r="Z168" s="437"/>
      <c r="AA168" s="437"/>
      <c r="AB168" s="437"/>
      <c r="AC168" s="437"/>
      <c r="AD168" s="437"/>
      <c r="AE168" s="437"/>
      <c r="AF168" s="437"/>
      <c r="AG168" s="437"/>
      <c r="AH168" s="437"/>
      <c r="AI168" s="437"/>
      <c r="AJ168" s="437"/>
      <c r="AK168" s="437"/>
      <c r="AL168" s="437"/>
      <c r="AM168" s="437"/>
      <c r="AN168" s="437"/>
      <c r="AO168" s="438"/>
      <c r="AP168" s="442" t="s">
        <v>178</v>
      </c>
      <c r="AQ168" s="442"/>
      <c r="AR168" s="442"/>
      <c r="AS168" s="442"/>
      <c r="AT168" s="442"/>
      <c r="AU168" s="442"/>
      <c r="AV168" s="442"/>
      <c r="AW168" s="442"/>
      <c r="AX168" s="442"/>
      <c r="AY168" s="442"/>
      <c r="AZ168" s="442"/>
      <c r="BA168" s="442"/>
      <c r="BB168" s="442"/>
      <c r="BC168" s="442"/>
      <c r="BD168" s="442"/>
      <c r="BE168" s="442"/>
      <c r="BF168" s="442" t="s">
        <v>178</v>
      </c>
      <c r="BG168" s="442"/>
      <c r="BH168" s="442"/>
      <c r="BI168" s="442"/>
      <c r="BJ168" s="442"/>
      <c r="BK168" s="442"/>
      <c r="BL168" s="442"/>
      <c r="BM168" s="442"/>
      <c r="BN168" s="442"/>
      <c r="BO168" s="442"/>
      <c r="BP168" s="442"/>
      <c r="BQ168" s="442"/>
      <c r="BR168" s="442"/>
      <c r="BS168" s="442"/>
      <c r="BT168" s="442"/>
      <c r="BU168" s="442"/>
      <c r="BV168" s="442" t="s">
        <v>178</v>
      </c>
      <c r="BW168" s="442"/>
      <c r="BX168" s="442"/>
      <c r="BY168" s="442"/>
      <c r="BZ168" s="442"/>
      <c r="CA168" s="442"/>
      <c r="CB168" s="442"/>
      <c r="CC168" s="442"/>
      <c r="CD168" s="442"/>
      <c r="CE168" s="442"/>
      <c r="CF168" s="442"/>
      <c r="CG168" s="442"/>
      <c r="CH168" s="442"/>
      <c r="CI168" s="442"/>
      <c r="CJ168" s="442"/>
      <c r="CK168" s="442"/>
      <c r="CL168" s="428">
        <f>CL167+CL166+CL165+CL164+CL163</f>
        <v>1478499.9951952999</v>
      </c>
      <c r="CM168" s="428"/>
      <c r="CN168" s="428"/>
      <c r="CO168" s="428"/>
      <c r="CP168" s="428"/>
      <c r="CQ168" s="428"/>
      <c r="CR168" s="428"/>
      <c r="CS168" s="428"/>
      <c r="CT168" s="428"/>
      <c r="CU168" s="428"/>
      <c r="CV168" s="428"/>
      <c r="CW168" s="428"/>
      <c r="CX168" s="428"/>
      <c r="CY168" s="428"/>
      <c r="CZ168" s="428"/>
      <c r="DA168" s="428"/>
    </row>
    <row r="169" spans="1:105" s="124" customFormat="1" ht="14.25">
      <c r="A169" s="133"/>
      <c r="B169" s="133"/>
      <c r="C169" s="133"/>
      <c r="D169" s="133"/>
      <c r="E169" s="133"/>
      <c r="F169" s="133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</row>
    <row r="170" spans="1:105" s="124" customFormat="1" ht="14.25">
      <c r="A170" s="456" t="s">
        <v>256</v>
      </c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6"/>
      <c r="AH170" s="456"/>
      <c r="AI170" s="456"/>
      <c r="AJ170" s="456"/>
      <c r="AK170" s="456"/>
      <c r="AL170" s="456"/>
      <c r="AM170" s="456"/>
      <c r="AN170" s="456"/>
      <c r="AO170" s="456"/>
      <c r="AP170" s="456"/>
      <c r="AQ170" s="456"/>
      <c r="AR170" s="456"/>
      <c r="AS170" s="456"/>
      <c r="AT170" s="456"/>
      <c r="AU170" s="456"/>
      <c r="AV170" s="456"/>
      <c r="AW170" s="456"/>
      <c r="AX170" s="456"/>
      <c r="AY170" s="456"/>
      <c r="AZ170" s="456"/>
      <c r="BA170" s="456"/>
      <c r="BB170" s="456"/>
      <c r="BC170" s="456"/>
      <c r="BD170" s="456"/>
      <c r="BE170" s="456"/>
      <c r="BF170" s="456"/>
      <c r="BG170" s="456"/>
      <c r="BH170" s="456"/>
      <c r="BI170" s="456"/>
      <c r="BJ170" s="456"/>
      <c r="BK170" s="456"/>
      <c r="BL170" s="456"/>
      <c r="BM170" s="456"/>
      <c r="BN170" s="456"/>
      <c r="BO170" s="456"/>
      <c r="BP170" s="456"/>
      <c r="BQ170" s="456"/>
      <c r="BR170" s="456"/>
      <c r="BS170" s="456"/>
      <c r="BT170" s="456"/>
      <c r="BU170" s="456"/>
      <c r="BV170" s="456"/>
      <c r="BW170" s="456"/>
      <c r="BX170" s="456"/>
      <c r="BY170" s="456"/>
      <c r="BZ170" s="456"/>
      <c r="CA170" s="456"/>
      <c r="CB170" s="456"/>
      <c r="CC170" s="456"/>
      <c r="CD170" s="456"/>
      <c r="CE170" s="456"/>
      <c r="CF170" s="456"/>
      <c r="CG170" s="456"/>
      <c r="CH170" s="456"/>
      <c r="CI170" s="456"/>
      <c r="CJ170" s="456"/>
      <c r="CK170" s="456"/>
      <c r="CL170" s="456"/>
      <c r="CM170" s="456"/>
      <c r="CN170" s="456"/>
      <c r="CO170" s="456"/>
      <c r="CP170" s="456"/>
      <c r="CQ170" s="456"/>
      <c r="CR170" s="456"/>
      <c r="CS170" s="456"/>
      <c r="CT170" s="456"/>
      <c r="CU170" s="456"/>
      <c r="CV170" s="456"/>
      <c r="CW170" s="456"/>
      <c r="CX170" s="456"/>
      <c r="CY170" s="456"/>
      <c r="CZ170" s="456"/>
      <c r="DA170" s="456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42.75" customHeight="1">
      <c r="A172" s="485" t="s">
        <v>66</v>
      </c>
      <c r="B172" s="486"/>
      <c r="C172" s="486"/>
      <c r="D172" s="486"/>
      <c r="E172" s="486"/>
      <c r="F172" s="486"/>
      <c r="G172" s="487"/>
      <c r="H172" s="485" t="s">
        <v>67</v>
      </c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7"/>
      <c r="BD172" s="485" t="s">
        <v>257</v>
      </c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  <c r="BR172" s="486"/>
      <c r="BS172" s="487"/>
      <c r="BT172" s="485" t="s">
        <v>258</v>
      </c>
      <c r="BU172" s="486"/>
      <c r="BV172" s="486"/>
      <c r="BW172" s="486"/>
      <c r="BX172" s="486"/>
      <c r="BY172" s="486"/>
      <c r="BZ172" s="486"/>
      <c r="CA172" s="486"/>
      <c r="CB172" s="486"/>
      <c r="CC172" s="486"/>
      <c r="CD172" s="486"/>
      <c r="CE172" s="486"/>
      <c r="CF172" s="486"/>
      <c r="CG172" s="486"/>
      <c r="CH172" s="486"/>
      <c r="CI172" s="487"/>
      <c r="CJ172" s="485" t="s">
        <v>259</v>
      </c>
      <c r="CK172" s="486"/>
      <c r="CL172" s="486"/>
      <c r="CM172" s="486"/>
      <c r="CN172" s="486"/>
      <c r="CO172" s="486"/>
      <c r="CP172" s="486"/>
      <c r="CQ172" s="486"/>
      <c r="CR172" s="486"/>
      <c r="CS172" s="486"/>
      <c r="CT172" s="486"/>
      <c r="CU172" s="486"/>
      <c r="CV172" s="486"/>
      <c r="CW172" s="486"/>
      <c r="CX172" s="486"/>
      <c r="CY172" s="486"/>
      <c r="CZ172" s="486"/>
      <c r="DA172" s="487"/>
    </row>
    <row r="173" spans="1:105" s="124" customFormat="1" ht="14.25">
      <c r="A173" s="455">
        <v>1</v>
      </c>
      <c r="B173" s="455"/>
      <c r="C173" s="455"/>
      <c r="D173" s="455"/>
      <c r="E173" s="455"/>
      <c r="F173" s="455"/>
      <c r="G173" s="455"/>
      <c r="H173" s="455">
        <v>2</v>
      </c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5"/>
      <c r="AH173" s="455"/>
      <c r="AI173" s="455"/>
      <c r="AJ173" s="455"/>
      <c r="AK173" s="455"/>
      <c r="AL173" s="455"/>
      <c r="AM173" s="455"/>
      <c r="AN173" s="455"/>
      <c r="AO173" s="455"/>
      <c r="AP173" s="455"/>
      <c r="AQ173" s="455"/>
      <c r="AR173" s="455"/>
      <c r="AS173" s="455"/>
      <c r="AT173" s="455"/>
      <c r="AU173" s="455"/>
      <c r="AV173" s="455"/>
      <c r="AW173" s="455"/>
      <c r="AX173" s="455"/>
      <c r="AY173" s="455"/>
      <c r="AZ173" s="455"/>
      <c r="BA173" s="455"/>
      <c r="BB173" s="455"/>
      <c r="BC173" s="455"/>
      <c r="BD173" s="455">
        <v>4</v>
      </c>
      <c r="BE173" s="455"/>
      <c r="BF173" s="455"/>
      <c r="BG173" s="455"/>
      <c r="BH173" s="455"/>
      <c r="BI173" s="455"/>
      <c r="BJ173" s="455"/>
      <c r="BK173" s="455"/>
      <c r="BL173" s="455"/>
      <c r="BM173" s="455"/>
      <c r="BN173" s="455"/>
      <c r="BO173" s="455"/>
      <c r="BP173" s="455"/>
      <c r="BQ173" s="455"/>
      <c r="BR173" s="455"/>
      <c r="BS173" s="455"/>
      <c r="BT173" s="455">
        <v>5</v>
      </c>
      <c r="BU173" s="455"/>
      <c r="BV173" s="455"/>
      <c r="BW173" s="455"/>
      <c r="BX173" s="455"/>
      <c r="BY173" s="455"/>
      <c r="BZ173" s="455"/>
      <c r="CA173" s="455"/>
      <c r="CB173" s="455"/>
      <c r="CC173" s="455"/>
      <c r="CD173" s="455"/>
      <c r="CE173" s="455"/>
      <c r="CF173" s="455"/>
      <c r="CG173" s="455"/>
      <c r="CH173" s="455"/>
      <c r="CI173" s="455"/>
      <c r="CJ173" s="455">
        <v>6</v>
      </c>
      <c r="CK173" s="455"/>
      <c r="CL173" s="455"/>
      <c r="CM173" s="455"/>
      <c r="CN173" s="455"/>
      <c r="CO173" s="455"/>
      <c r="CP173" s="455"/>
      <c r="CQ173" s="455"/>
      <c r="CR173" s="455"/>
      <c r="CS173" s="455"/>
      <c r="CT173" s="455"/>
      <c r="CU173" s="455"/>
      <c r="CV173" s="455"/>
      <c r="CW173" s="455"/>
      <c r="CX173" s="455"/>
      <c r="CY173" s="455"/>
      <c r="CZ173" s="455"/>
      <c r="DA173" s="455"/>
    </row>
    <row r="174" spans="1:105" s="124" customFormat="1" ht="14.25">
      <c r="A174" s="425"/>
      <c r="B174" s="425"/>
      <c r="C174" s="425"/>
      <c r="D174" s="425"/>
      <c r="E174" s="425"/>
      <c r="F174" s="425"/>
      <c r="G174" s="425"/>
      <c r="H174" s="454"/>
      <c r="I174" s="454"/>
      <c r="J174" s="454"/>
      <c r="K174" s="454"/>
      <c r="L174" s="454"/>
      <c r="M174" s="454"/>
      <c r="N174" s="454"/>
      <c r="O174" s="454"/>
      <c r="P174" s="454"/>
      <c r="Q174" s="454"/>
      <c r="R174" s="454"/>
      <c r="S174" s="454"/>
      <c r="T174" s="454"/>
      <c r="U174" s="454"/>
      <c r="V174" s="454"/>
      <c r="W174" s="454"/>
      <c r="X174" s="454"/>
      <c r="Y174" s="454"/>
      <c r="Z174" s="454"/>
      <c r="AA174" s="454"/>
      <c r="AB174" s="454"/>
      <c r="AC174" s="454"/>
      <c r="AD174" s="454"/>
      <c r="AE174" s="454"/>
      <c r="AF174" s="454"/>
      <c r="AG174" s="454"/>
      <c r="AH174" s="454"/>
      <c r="AI174" s="454"/>
      <c r="AJ174" s="454"/>
      <c r="AK174" s="454"/>
      <c r="AL174" s="454"/>
      <c r="AM174" s="454"/>
      <c r="AN174" s="454"/>
      <c r="AO174" s="454"/>
      <c r="AP174" s="454"/>
      <c r="AQ174" s="454"/>
      <c r="AR174" s="454"/>
      <c r="AS174" s="454"/>
      <c r="AT174" s="454"/>
      <c r="AU174" s="454"/>
      <c r="AV174" s="454"/>
      <c r="AW174" s="454"/>
      <c r="AX174" s="454"/>
      <c r="AY174" s="454"/>
      <c r="AZ174" s="454"/>
      <c r="BA174" s="454"/>
      <c r="BB174" s="454"/>
      <c r="BC174" s="454"/>
      <c r="BD174" s="431"/>
      <c r="BE174" s="431"/>
      <c r="BF174" s="431"/>
      <c r="BG174" s="431"/>
      <c r="BH174" s="431"/>
      <c r="BI174" s="431"/>
      <c r="BJ174" s="431"/>
      <c r="BK174" s="431"/>
      <c r="BL174" s="431"/>
      <c r="BM174" s="431"/>
      <c r="BN174" s="431"/>
      <c r="BO174" s="431"/>
      <c r="BP174" s="431"/>
      <c r="BQ174" s="431"/>
      <c r="BR174" s="431"/>
      <c r="BS174" s="431"/>
      <c r="BT174" s="431"/>
      <c r="BU174" s="431"/>
      <c r="BV174" s="431"/>
      <c r="BW174" s="431"/>
      <c r="BX174" s="431"/>
      <c r="BY174" s="431"/>
      <c r="BZ174" s="431"/>
      <c r="CA174" s="431"/>
      <c r="CB174" s="431"/>
      <c r="CC174" s="431"/>
      <c r="CD174" s="431"/>
      <c r="CE174" s="431"/>
      <c r="CF174" s="431"/>
      <c r="CG174" s="431"/>
      <c r="CH174" s="431"/>
      <c r="CI174" s="431"/>
      <c r="CJ174" s="431"/>
      <c r="CK174" s="431"/>
      <c r="CL174" s="431"/>
      <c r="CM174" s="431"/>
      <c r="CN174" s="431"/>
      <c r="CO174" s="431"/>
      <c r="CP174" s="431"/>
      <c r="CQ174" s="431"/>
      <c r="CR174" s="431"/>
      <c r="CS174" s="431"/>
      <c r="CT174" s="431"/>
      <c r="CU174" s="431"/>
      <c r="CV174" s="431"/>
      <c r="CW174" s="431"/>
      <c r="CX174" s="431"/>
      <c r="CY174" s="431"/>
      <c r="CZ174" s="431"/>
      <c r="DA174" s="431"/>
    </row>
    <row r="175" spans="1:105" s="124" customFormat="1" ht="14.25">
      <c r="A175" s="425"/>
      <c r="B175" s="425"/>
      <c r="C175" s="425"/>
      <c r="D175" s="425"/>
      <c r="E175" s="425"/>
      <c r="F175" s="425"/>
      <c r="G175" s="425"/>
      <c r="H175" s="454"/>
      <c r="I175" s="454"/>
      <c r="J175" s="454"/>
      <c r="K175" s="454"/>
      <c r="L175" s="454"/>
      <c r="M175" s="454"/>
      <c r="N175" s="454"/>
      <c r="O175" s="454"/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  <c r="Z175" s="454"/>
      <c r="AA175" s="454"/>
      <c r="AB175" s="454"/>
      <c r="AC175" s="454"/>
      <c r="AD175" s="454"/>
      <c r="AE175" s="454"/>
      <c r="AF175" s="454"/>
      <c r="AG175" s="454"/>
      <c r="AH175" s="454"/>
      <c r="AI175" s="454"/>
      <c r="AJ175" s="454"/>
      <c r="AK175" s="454"/>
      <c r="AL175" s="454"/>
      <c r="AM175" s="454"/>
      <c r="AN175" s="454"/>
      <c r="AO175" s="454"/>
      <c r="AP175" s="454"/>
      <c r="AQ175" s="454"/>
      <c r="AR175" s="454"/>
      <c r="AS175" s="454"/>
      <c r="AT175" s="454"/>
      <c r="AU175" s="454"/>
      <c r="AV175" s="454"/>
      <c r="AW175" s="454"/>
      <c r="AX175" s="454"/>
      <c r="AY175" s="454"/>
      <c r="AZ175" s="454"/>
      <c r="BA175" s="454"/>
      <c r="BB175" s="454"/>
      <c r="BC175" s="454"/>
      <c r="BD175" s="431"/>
      <c r="BE175" s="431"/>
      <c r="BF175" s="431"/>
      <c r="BG175" s="431"/>
      <c r="BH175" s="431"/>
      <c r="BI175" s="431"/>
      <c r="BJ175" s="431"/>
      <c r="BK175" s="431"/>
      <c r="BL175" s="431"/>
      <c r="BM175" s="431"/>
      <c r="BN175" s="431"/>
      <c r="BO175" s="431"/>
      <c r="BP175" s="431"/>
      <c r="BQ175" s="431"/>
      <c r="BR175" s="431"/>
      <c r="BS175" s="431"/>
      <c r="BT175" s="431"/>
      <c r="BU175" s="431"/>
      <c r="BV175" s="431"/>
      <c r="BW175" s="431"/>
      <c r="BX175" s="431"/>
      <c r="BY175" s="431"/>
      <c r="BZ175" s="431"/>
      <c r="CA175" s="431"/>
      <c r="CB175" s="431"/>
      <c r="CC175" s="431"/>
      <c r="CD175" s="431"/>
      <c r="CE175" s="431"/>
      <c r="CF175" s="431"/>
      <c r="CG175" s="431"/>
      <c r="CH175" s="431"/>
      <c r="CI175" s="431"/>
      <c r="CJ175" s="431"/>
      <c r="CK175" s="431"/>
      <c r="CL175" s="431"/>
      <c r="CM175" s="431"/>
      <c r="CN175" s="431"/>
      <c r="CO175" s="431"/>
      <c r="CP175" s="431"/>
      <c r="CQ175" s="431"/>
      <c r="CR175" s="431"/>
      <c r="CS175" s="431"/>
      <c r="CT175" s="431"/>
      <c r="CU175" s="431"/>
      <c r="CV175" s="431"/>
      <c r="CW175" s="431"/>
      <c r="CX175" s="431"/>
      <c r="CY175" s="431"/>
      <c r="CZ175" s="431"/>
      <c r="DA175" s="431"/>
    </row>
    <row r="176" spans="1:105" s="124" customFormat="1" ht="14.25">
      <c r="A176" s="453"/>
      <c r="B176" s="453"/>
      <c r="C176" s="453"/>
      <c r="D176" s="453"/>
      <c r="E176" s="453"/>
      <c r="F176" s="453"/>
      <c r="G176" s="453"/>
      <c r="H176" s="437" t="s">
        <v>196</v>
      </c>
      <c r="I176" s="437"/>
      <c r="J176" s="437"/>
      <c r="K176" s="437"/>
      <c r="L176" s="437"/>
      <c r="M176" s="437"/>
      <c r="N176" s="437"/>
      <c r="O176" s="437"/>
      <c r="P176" s="437"/>
      <c r="Q176" s="437"/>
      <c r="R176" s="437"/>
      <c r="S176" s="437"/>
      <c r="T176" s="437"/>
      <c r="U176" s="437"/>
      <c r="V176" s="437"/>
      <c r="W176" s="437"/>
      <c r="X176" s="437"/>
      <c r="Y176" s="437"/>
      <c r="Z176" s="437"/>
      <c r="AA176" s="437"/>
      <c r="AB176" s="437"/>
      <c r="AC176" s="437"/>
      <c r="AD176" s="437"/>
      <c r="AE176" s="437"/>
      <c r="AF176" s="437"/>
      <c r="AG176" s="437"/>
      <c r="AH176" s="437"/>
      <c r="AI176" s="437"/>
      <c r="AJ176" s="437"/>
      <c r="AK176" s="437"/>
      <c r="AL176" s="437"/>
      <c r="AM176" s="437"/>
      <c r="AN176" s="437"/>
      <c r="AO176" s="437"/>
      <c r="AP176" s="437"/>
      <c r="AQ176" s="437"/>
      <c r="AR176" s="437"/>
      <c r="AS176" s="437"/>
      <c r="AT176" s="437"/>
      <c r="AU176" s="437"/>
      <c r="AV176" s="437"/>
      <c r="AW176" s="437"/>
      <c r="AX176" s="437"/>
      <c r="AY176" s="437"/>
      <c r="AZ176" s="437"/>
      <c r="BA176" s="437"/>
      <c r="BB176" s="437"/>
      <c r="BC176" s="438"/>
      <c r="BD176" s="442" t="s">
        <v>178</v>
      </c>
      <c r="BE176" s="442"/>
      <c r="BF176" s="442"/>
      <c r="BG176" s="442"/>
      <c r="BH176" s="442"/>
      <c r="BI176" s="442"/>
      <c r="BJ176" s="442"/>
      <c r="BK176" s="442"/>
      <c r="BL176" s="442"/>
      <c r="BM176" s="442"/>
      <c r="BN176" s="442"/>
      <c r="BO176" s="442"/>
      <c r="BP176" s="442"/>
      <c r="BQ176" s="442"/>
      <c r="BR176" s="442"/>
      <c r="BS176" s="442"/>
      <c r="BT176" s="442" t="s">
        <v>178</v>
      </c>
      <c r="BU176" s="442"/>
      <c r="BV176" s="442"/>
      <c r="BW176" s="442"/>
      <c r="BX176" s="442"/>
      <c r="BY176" s="442"/>
      <c r="BZ176" s="442"/>
      <c r="CA176" s="442"/>
      <c r="CB176" s="442"/>
      <c r="CC176" s="442"/>
      <c r="CD176" s="442"/>
      <c r="CE176" s="442"/>
      <c r="CF176" s="442"/>
      <c r="CG176" s="442"/>
      <c r="CH176" s="442"/>
      <c r="CI176" s="442"/>
      <c r="CJ176" s="442" t="s">
        <v>178</v>
      </c>
      <c r="CK176" s="442"/>
      <c r="CL176" s="442"/>
      <c r="CM176" s="442"/>
      <c r="CN176" s="442"/>
      <c r="CO176" s="442"/>
      <c r="CP176" s="442"/>
      <c r="CQ176" s="442"/>
      <c r="CR176" s="442"/>
      <c r="CS176" s="442"/>
      <c r="CT176" s="442"/>
      <c r="CU176" s="442"/>
      <c r="CV176" s="442"/>
      <c r="CW176" s="442"/>
      <c r="CX176" s="442"/>
      <c r="CY176" s="442"/>
      <c r="CZ176" s="442"/>
      <c r="DA176" s="442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66" t="s">
        <v>337</v>
      </c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  <c r="BL178" s="466"/>
      <c r="BM178" s="466"/>
      <c r="BN178" s="466"/>
      <c r="BO178" s="466"/>
      <c r="BP178" s="466"/>
      <c r="BQ178" s="466"/>
      <c r="BR178" s="466"/>
      <c r="BS178" s="466"/>
      <c r="BT178" s="466"/>
      <c r="BU178" s="466"/>
      <c r="BV178" s="466"/>
      <c r="BW178" s="466"/>
      <c r="BX178" s="466"/>
      <c r="BY178" s="466"/>
      <c r="BZ178" s="466"/>
      <c r="CA178" s="466"/>
      <c r="CB178" s="466"/>
      <c r="CC178" s="466"/>
      <c r="CD178" s="466"/>
      <c r="CE178" s="466"/>
      <c r="CF178" s="466"/>
      <c r="CG178" s="466"/>
      <c r="CH178" s="466"/>
      <c r="CI178" s="466"/>
      <c r="CJ178" s="466"/>
      <c r="CK178" s="466"/>
      <c r="CL178" s="466"/>
      <c r="CM178" s="466"/>
      <c r="CN178" s="466"/>
      <c r="CO178" s="466"/>
      <c r="CP178" s="466"/>
      <c r="CQ178" s="466"/>
      <c r="CR178" s="466"/>
      <c r="CS178" s="466"/>
      <c r="CT178" s="466"/>
      <c r="CU178" s="466"/>
      <c r="CV178" s="466"/>
      <c r="CW178" s="466"/>
      <c r="CX178" s="466"/>
      <c r="CY178" s="466"/>
      <c r="CZ178" s="466"/>
      <c r="DA178" s="466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44.25" customHeight="1">
      <c r="A180" s="485" t="s">
        <v>66</v>
      </c>
      <c r="B180" s="486"/>
      <c r="C180" s="486"/>
      <c r="D180" s="486"/>
      <c r="E180" s="486"/>
      <c r="F180" s="486"/>
      <c r="G180" s="487"/>
      <c r="H180" s="485" t="s">
        <v>237</v>
      </c>
      <c r="I180" s="486"/>
      <c r="J180" s="486"/>
      <c r="K180" s="486"/>
      <c r="L180" s="486"/>
      <c r="M180" s="486"/>
      <c r="N180" s="486"/>
      <c r="O180" s="486"/>
      <c r="P180" s="486"/>
      <c r="Q180" s="486"/>
      <c r="R180" s="486"/>
      <c r="S180" s="486"/>
      <c r="T180" s="486"/>
      <c r="U180" s="486"/>
      <c r="V180" s="486"/>
      <c r="W180" s="486"/>
      <c r="X180" s="486"/>
      <c r="Y180" s="486"/>
      <c r="Z180" s="486"/>
      <c r="AA180" s="486"/>
      <c r="AB180" s="486"/>
      <c r="AC180" s="486"/>
      <c r="AD180" s="486"/>
      <c r="AE180" s="486"/>
      <c r="AF180" s="486"/>
      <c r="AG180" s="486"/>
      <c r="AH180" s="486"/>
      <c r="AI180" s="486"/>
      <c r="AJ180" s="486"/>
      <c r="AK180" s="486"/>
      <c r="AL180" s="486"/>
      <c r="AM180" s="486"/>
      <c r="AN180" s="486"/>
      <c r="AO180" s="486"/>
      <c r="AP180" s="486"/>
      <c r="AQ180" s="486"/>
      <c r="AR180" s="486"/>
      <c r="AS180" s="486"/>
      <c r="AT180" s="486"/>
      <c r="AU180" s="486"/>
      <c r="AV180" s="486"/>
      <c r="AW180" s="486"/>
      <c r="AX180" s="486"/>
      <c r="AY180" s="486"/>
      <c r="AZ180" s="486"/>
      <c r="BA180" s="486"/>
      <c r="BB180" s="486"/>
      <c r="BC180" s="487"/>
      <c r="BD180" s="485" t="s">
        <v>260</v>
      </c>
      <c r="BE180" s="486"/>
      <c r="BF180" s="486"/>
      <c r="BG180" s="486"/>
      <c r="BH180" s="486"/>
      <c r="BI180" s="486"/>
      <c r="BJ180" s="486"/>
      <c r="BK180" s="486"/>
      <c r="BL180" s="486"/>
      <c r="BM180" s="486"/>
      <c r="BN180" s="486"/>
      <c r="BO180" s="486"/>
      <c r="BP180" s="486"/>
      <c r="BQ180" s="486"/>
      <c r="BR180" s="486"/>
      <c r="BS180" s="487"/>
      <c r="BT180" s="485" t="s">
        <v>261</v>
      </c>
      <c r="BU180" s="486"/>
      <c r="BV180" s="486"/>
      <c r="BW180" s="486"/>
      <c r="BX180" s="486"/>
      <c r="BY180" s="486"/>
      <c r="BZ180" s="486"/>
      <c r="CA180" s="486"/>
      <c r="CB180" s="486"/>
      <c r="CC180" s="486"/>
      <c r="CD180" s="486"/>
      <c r="CE180" s="486"/>
      <c r="CF180" s="486"/>
      <c r="CG180" s="486"/>
      <c r="CH180" s="486"/>
      <c r="CI180" s="487"/>
      <c r="CJ180" s="485" t="s">
        <v>262</v>
      </c>
      <c r="CK180" s="486"/>
      <c r="CL180" s="486"/>
      <c r="CM180" s="486"/>
      <c r="CN180" s="486"/>
      <c r="CO180" s="486"/>
      <c r="CP180" s="486"/>
      <c r="CQ180" s="486"/>
      <c r="CR180" s="486"/>
      <c r="CS180" s="486"/>
      <c r="CT180" s="486"/>
      <c r="CU180" s="486"/>
      <c r="CV180" s="486"/>
      <c r="CW180" s="486"/>
      <c r="CX180" s="486"/>
      <c r="CY180" s="486"/>
      <c r="CZ180" s="486"/>
      <c r="DA180" s="487"/>
    </row>
    <row r="181" spans="1:105" s="124" customFormat="1" ht="14.25">
      <c r="A181" s="468">
        <v>1</v>
      </c>
      <c r="B181" s="468"/>
      <c r="C181" s="468"/>
      <c r="D181" s="468"/>
      <c r="E181" s="468"/>
      <c r="F181" s="468"/>
      <c r="G181" s="468"/>
      <c r="H181" s="468">
        <v>2</v>
      </c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>
        <v>3</v>
      </c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>
        <v>4</v>
      </c>
      <c r="BU181" s="468"/>
      <c r="BV181" s="468"/>
      <c r="BW181" s="468"/>
      <c r="BX181" s="468"/>
      <c r="BY181" s="468"/>
      <c r="BZ181" s="468"/>
      <c r="CA181" s="468"/>
      <c r="CB181" s="468"/>
      <c r="CC181" s="468"/>
      <c r="CD181" s="468"/>
      <c r="CE181" s="468"/>
      <c r="CF181" s="468"/>
      <c r="CG181" s="468"/>
      <c r="CH181" s="468"/>
      <c r="CI181" s="468"/>
      <c r="CJ181" s="468">
        <v>5</v>
      </c>
      <c r="CK181" s="468"/>
      <c r="CL181" s="468"/>
      <c r="CM181" s="468"/>
      <c r="CN181" s="468"/>
      <c r="CO181" s="468"/>
      <c r="CP181" s="468"/>
      <c r="CQ181" s="468"/>
      <c r="CR181" s="468"/>
      <c r="CS181" s="468"/>
      <c r="CT181" s="468"/>
      <c r="CU181" s="468"/>
      <c r="CV181" s="468"/>
      <c r="CW181" s="468"/>
      <c r="CX181" s="468"/>
      <c r="CY181" s="468"/>
      <c r="CZ181" s="468"/>
      <c r="DA181" s="468"/>
    </row>
    <row r="182" spans="1:105" s="124" customFormat="1" ht="14.25">
      <c r="A182" s="453"/>
      <c r="B182" s="453"/>
      <c r="C182" s="453"/>
      <c r="D182" s="453"/>
      <c r="E182" s="453"/>
      <c r="F182" s="453"/>
      <c r="G182" s="453"/>
      <c r="H182" s="437" t="s">
        <v>196</v>
      </c>
      <c r="I182" s="437"/>
      <c r="J182" s="437"/>
      <c r="K182" s="437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  <c r="V182" s="437"/>
      <c r="W182" s="437"/>
      <c r="X182" s="437"/>
      <c r="Y182" s="437"/>
      <c r="Z182" s="437"/>
      <c r="AA182" s="437"/>
      <c r="AB182" s="437"/>
      <c r="AC182" s="437"/>
      <c r="AD182" s="437"/>
      <c r="AE182" s="437"/>
      <c r="AF182" s="437"/>
      <c r="AG182" s="437"/>
      <c r="AH182" s="437"/>
      <c r="AI182" s="437"/>
      <c r="AJ182" s="437"/>
      <c r="AK182" s="437"/>
      <c r="AL182" s="437"/>
      <c r="AM182" s="437"/>
      <c r="AN182" s="437"/>
      <c r="AO182" s="437"/>
      <c r="AP182" s="437"/>
      <c r="AQ182" s="437"/>
      <c r="AR182" s="437"/>
      <c r="AS182" s="437"/>
      <c r="AT182" s="437"/>
      <c r="AU182" s="437"/>
      <c r="AV182" s="437"/>
      <c r="AW182" s="437"/>
      <c r="AX182" s="437"/>
      <c r="AY182" s="437"/>
      <c r="AZ182" s="437"/>
      <c r="BA182" s="437"/>
      <c r="BB182" s="437"/>
      <c r="BC182" s="438"/>
      <c r="BD182" s="442" t="s">
        <v>178</v>
      </c>
      <c r="BE182" s="442"/>
      <c r="BF182" s="442"/>
      <c r="BG182" s="442"/>
      <c r="BH182" s="442"/>
      <c r="BI182" s="442"/>
      <c r="BJ182" s="442"/>
      <c r="BK182" s="442"/>
      <c r="BL182" s="442"/>
      <c r="BM182" s="442"/>
      <c r="BN182" s="442"/>
      <c r="BO182" s="442"/>
      <c r="BP182" s="442"/>
      <c r="BQ182" s="442"/>
      <c r="BR182" s="442"/>
      <c r="BS182" s="442"/>
      <c r="BT182" s="442" t="s">
        <v>178</v>
      </c>
      <c r="BU182" s="442"/>
      <c r="BV182" s="442"/>
      <c r="BW182" s="442"/>
      <c r="BX182" s="442"/>
      <c r="BY182" s="442"/>
      <c r="BZ182" s="442"/>
      <c r="CA182" s="442"/>
      <c r="CB182" s="442"/>
      <c r="CC182" s="442"/>
      <c r="CD182" s="442"/>
      <c r="CE182" s="442"/>
      <c r="CF182" s="442"/>
      <c r="CG182" s="442"/>
      <c r="CH182" s="442"/>
      <c r="CI182" s="442"/>
      <c r="CJ182" s="428">
        <f>CJ190+CJ199+CJ206+CJ215+CJ223</f>
        <v>466200</v>
      </c>
      <c r="CK182" s="428"/>
      <c r="CL182" s="428"/>
      <c r="CM182" s="428"/>
      <c r="CN182" s="428"/>
      <c r="CO182" s="428"/>
      <c r="CP182" s="428"/>
      <c r="CQ182" s="428"/>
      <c r="CR182" s="428"/>
      <c r="CS182" s="428"/>
      <c r="CT182" s="428"/>
      <c r="CU182" s="428"/>
      <c r="CV182" s="428"/>
      <c r="CW182" s="428"/>
      <c r="CX182" s="428"/>
      <c r="CY182" s="428"/>
      <c r="CZ182" s="428"/>
      <c r="DA182" s="428"/>
    </row>
    <row r="183" spans="1:105" s="124" customFormat="1" ht="14.25">
      <c r="A183" s="133"/>
      <c r="B183" s="133"/>
      <c r="C183" s="133"/>
      <c r="D183" s="133"/>
      <c r="E183" s="133"/>
      <c r="F183" s="133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</row>
    <row r="184" spans="1:105" s="124" customFormat="1" ht="33" customHeight="1">
      <c r="A184" s="452" t="s">
        <v>338</v>
      </c>
      <c r="B184" s="452"/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2"/>
      <c r="P184" s="452"/>
      <c r="Q184" s="452"/>
      <c r="R184" s="452"/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452"/>
      <c r="AK184" s="452"/>
      <c r="AL184" s="452"/>
      <c r="AM184" s="452"/>
      <c r="AN184" s="452"/>
      <c r="AO184" s="452"/>
      <c r="AP184" s="452"/>
      <c r="AQ184" s="452"/>
      <c r="AR184" s="452"/>
      <c r="AS184" s="452"/>
      <c r="AT184" s="452"/>
      <c r="AU184" s="452"/>
      <c r="AV184" s="452"/>
      <c r="AW184" s="452"/>
      <c r="AX184" s="452"/>
      <c r="AY184" s="452"/>
      <c r="AZ184" s="452"/>
      <c r="BA184" s="452"/>
      <c r="BB184" s="452"/>
      <c r="BC184" s="452"/>
      <c r="BD184" s="452"/>
      <c r="BE184" s="452"/>
      <c r="BF184" s="452"/>
      <c r="BG184" s="452"/>
      <c r="BH184" s="452"/>
      <c r="BI184" s="452"/>
      <c r="BJ184" s="452"/>
      <c r="BK184" s="452"/>
      <c r="BL184" s="452"/>
      <c r="BM184" s="452"/>
      <c r="BN184" s="452"/>
      <c r="BO184" s="452"/>
      <c r="BP184" s="452"/>
      <c r="BQ184" s="452"/>
      <c r="BR184" s="452"/>
      <c r="BS184" s="452"/>
      <c r="BT184" s="452"/>
      <c r="BU184" s="452"/>
      <c r="BV184" s="452"/>
      <c r="BW184" s="452"/>
      <c r="BX184" s="452"/>
      <c r="BY184" s="452"/>
      <c r="BZ184" s="452"/>
      <c r="CA184" s="452"/>
      <c r="CB184" s="452"/>
      <c r="CC184" s="452"/>
      <c r="CD184" s="452"/>
      <c r="CE184" s="452"/>
      <c r="CF184" s="452"/>
      <c r="CG184" s="452"/>
      <c r="CH184" s="452"/>
      <c r="CI184" s="452"/>
      <c r="CJ184" s="452"/>
      <c r="CK184" s="452"/>
      <c r="CL184" s="452"/>
      <c r="CM184" s="452"/>
      <c r="CN184" s="452"/>
      <c r="CO184" s="452"/>
      <c r="CP184" s="452"/>
      <c r="CQ184" s="452"/>
      <c r="CR184" s="452"/>
      <c r="CS184" s="452"/>
      <c r="CT184" s="452"/>
      <c r="CU184" s="452"/>
      <c r="CV184" s="452"/>
      <c r="CW184" s="452"/>
      <c r="CX184" s="452"/>
      <c r="CY184" s="452"/>
      <c r="CZ184" s="452"/>
      <c r="DA184" s="452"/>
    </row>
    <row r="185" spans="1:105" s="124" customFormat="1" ht="14.25">
      <c r="A185" s="133"/>
      <c r="B185" s="133"/>
      <c r="C185" s="133"/>
      <c r="D185" s="133"/>
      <c r="E185" s="133"/>
      <c r="F185" s="133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</row>
    <row r="186" spans="1:105" s="124" customFormat="1" ht="14.25">
      <c r="A186" s="453" t="s">
        <v>44</v>
      </c>
      <c r="B186" s="453"/>
      <c r="C186" s="453"/>
      <c r="D186" s="453"/>
      <c r="E186" s="453"/>
      <c r="F186" s="453"/>
      <c r="G186" s="453"/>
      <c r="H186" s="454"/>
      <c r="I186" s="454"/>
      <c r="J186" s="454"/>
      <c r="K186" s="454"/>
      <c r="L186" s="454"/>
      <c r="M186" s="454"/>
      <c r="N186" s="454"/>
      <c r="O186" s="454"/>
      <c r="P186" s="454"/>
      <c r="Q186" s="454"/>
      <c r="R186" s="454"/>
      <c r="S186" s="454"/>
      <c r="T186" s="454"/>
      <c r="U186" s="454"/>
      <c r="V186" s="454"/>
      <c r="W186" s="454"/>
      <c r="X186" s="454"/>
      <c r="Y186" s="454"/>
      <c r="Z186" s="454"/>
      <c r="AA186" s="454"/>
      <c r="AB186" s="454"/>
      <c r="AC186" s="454"/>
      <c r="AD186" s="454"/>
      <c r="AE186" s="454"/>
      <c r="AF186" s="454"/>
      <c r="AG186" s="454"/>
      <c r="AH186" s="454"/>
      <c r="AI186" s="454"/>
      <c r="AJ186" s="454"/>
      <c r="AK186" s="454"/>
      <c r="AL186" s="454"/>
      <c r="AM186" s="454"/>
      <c r="AN186" s="454"/>
      <c r="AO186" s="454"/>
      <c r="AP186" s="454"/>
      <c r="AQ186" s="454"/>
      <c r="AR186" s="454"/>
      <c r="AS186" s="454"/>
      <c r="AT186" s="454"/>
      <c r="AU186" s="454"/>
      <c r="AV186" s="454"/>
      <c r="AW186" s="454"/>
      <c r="AX186" s="454"/>
      <c r="AY186" s="454"/>
      <c r="AZ186" s="454"/>
      <c r="BA186" s="454"/>
      <c r="BB186" s="454"/>
      <c r="BC186" s="454"/>
      <c r="BD186" s="431" t="s">
        <v>339</v>
      </c>
      <c r="BE186" s="431"/>
      <c r="BF186" s="431"/>
      <c r="BG186" s="431"/>
      <c r="BH186" s="431"/>
      <c r="BI186" s="431"/>
      <c r="BJ186" s="431"/>
      <c r="BK186" s="431"/>
      <c r="BL186" s="431"/>
      <c r="BM186" s="431"/>
      <c r="BN186" s="431"/>
      <c r="BO186" s="431"/>
      <c r="BP186" s="431"/>
      <c r="BQ186" s="431"/>
      <c r="BR186" s="431"/>
      <c r="BS186" s="431"/>
      <c r="BT186" s="431"/>
      <c r="BU186" s="431"/>
      <c r="BV186" s="431"/>
      <c r="BW186" s="431"/>
      <c r="BX186" s="431"/>
      <c r="BY186" s="431"/>
      <c r="BZ186" s="431"/>
      <c r="CA186" s="431"/>
      <c r="CB186" s="431"/>
      <c r="CC186" s="431"/>
      <c r="CD186" s="431"/>
      <c r="CE186" s="431"/>
      <c r="CF186" s="431"/>
      <c r="CG186" s="431"/>
      <c r="CH186" s="431"/>
      <c r="CI186" s="431"/>
      <c r="CJ186" s="424">
        <v>0</v>
      </c>
      <c r="CK186" s="424"/>
      <c r="CL186" s="424"/>
      <c r="CM186" s="424"/>
      <c r="CN186" s="424"/>
      <c r="CO186" s="424"/>
      <c r="CP186" s="424"/>
      <c r="CQ186" s="424"/>
      <c r="CR186" s="424"/>
      <c r="CS186" s="424"/>
      <c r="CT186" s="424"/>
      <c r="CU186" s="424"/>
      <c r="CV186" s="424"/>
      <c r="CW186" s="424"/>
      <c r="CX186" s="424"/>
      <c r="CY186" s="424"/>
      <c r="CZ186" s="424"/>
      <c r="DA186" s="424"/>
    </row>
    <row r="187" spans="1:105" s="124" customFormat="1" ht="14.25">
      <c r="A187" s="453" t="s">
        <v>218</v>
      </c>
      <c r="B187" s="453"/>
      <c r="C187" s="453"/>
      <c r="D187" s="453"/>
      <c r="E187" s="453"/>
      <c r="F187" s="453"/>
      <c r="G187" s="453"/>
      <c r="H187" s="454"/>
      <c r="I187" s="454"/>
      <c r="J187" s="454"/>
      <c r="K187" s="454"/>
      <c r="L187" s="454"/>
      <c r="M187" s="454"/>
      <c r="N187" s="454"/>
      <c r="O187" s="454"/>
      <c r="P187" s="454"/>
      <c r="Q187" s="454"/>
      <c r="R187" s="454"/>
      <c r="S187" s="454"/>
      <c r="T187" s="454"/>
      <c r="U187" s="454"/>
      <c r="V187" s="454"/>
      <c r="W187" s="454"/>
      <c r="X187" s="454"/>
      <c r="Y187" s="454"/>
      <c r="Z187" s="454"/>
      <c r="AA187" s="454"/>
      <c r="AB187" s="454"/>
      <c r="AC187" s="454"/>
      <c r="AD187" s="454"/>
      <c r="AE187" s="454"/>
      <c r="AF187" s="454"/>
      <c r="AG187" s="454"/>
      <c r="AH187" s="454"/>
      <c r="AI187" s="454"/>
      <c r="AJ187" s="454"/>
      <c r="AK187" s="454"/>
      <c r="AL187" s="454"/>
      <c r="AM187" s="454"/>
      <c r="AN187" s="454"/>
      <c r="AO187" s="454"/>
      <c r="AP187" s="454"/>
      <c r="AQ187" s="454"/>
      <c r="AR187" s="454"/>
      <c r="AS187" s="454"/>
      <c r="AT187" s="454"/>
      <c r="AU187" s="454"/>
      <c r="AV187" s="454"/>
      <c r="AW187" s="454"/>
      <c r="AX187" s="454"/>
      <c r="AY187" s="454"/>
      <c r="AZ187" s="454"/>
      <c r="BA187" s="454"/>
      <c r="BB187" s="454"/>
      <c r="BC187" s="454"/>
      <c r="BD187" s="431" t="s">
        <v>339</v>
      </c>
      <c r="BE187" s="431"/>
      <c r="BF187" s="431"/>
      <c r="BG187" s="431"/>
      <c r="BH187" s="431"/>
      <c r="BI187" s="431"/>
      <c r="BJ187" s="431"/>
      <c r="BK187" s="431"/>
      <c r="BL187" s="431"/>
      <c r="BM187" s="431"/>
      <c r="BN187" s="431"/>
      <c r="BO187" s="431"/>
      <c r="BP187" s="431"/>
      <c r="BQ187" s="431"/>
      <c r="BR187" s="431"/>
      <c r="BS187" s="431"/>
      <c r="BT187" s="431"/>
      <c r="BU187" s="431"/>
      <c r="BV187" s="431"/>
      <c r="BW187" s="431"/>
      <c r="BX187" s="431"/>
      <c r="BY187" s="431"/>
      <c r="BZ187" s="431"/>
      <c r="CA187" s="431"/>
      <c r="CB187" s="431"/>
      <c r="CC187" s="431"/>
      <c r="CD187" s="431"/>
      <c r="CE187" s="431"/>
      <c r="CF187" s="431"/>
      <c r="CG187" s="431"/>
      <c r="CH187" s="431"/>
      <c r="CI187" s="431"/>
      <c r="CJ187" s="424">
        <v>0</v>
      </c>
      <c r="CK187" s="424"/>
      <c r="CL187" s="424"/>
      <c r="CM187" s="424"/>
      <c r="CN187" s="424"/>
      <c r="CO187" s="424"/>
      <c r="CP187" s="424"/>
      <c r="CQ187" s="424"/>
      <c r="CR187" s="424"/>
      <c r="CS187" s="424"/>
      <c r="CT187" s="424"/>
      <c r="CU187" s="424"/>
      <c r="CV187" s="424"/>
      <c r="CW187" s="424"/>
      <c r="CX187" s="424"/>
      <c r="CY187" s="424"/>
      <c r="CZ187" s="424"/>
      <c r="DA187" s="424"/>
    </row>
    <row r="188" spans="1:105" s="124" customFormat="1" ht="14.25">
      <c r="A188" s="453" t="s">
        <v>229</v>
      </c>
      <c r="B188" s="453"/>
      <c r="C188" s="453"/>
      <c r="D188" s="453"/>
      <c r="E188" s="453"/>
      <c r="F188" s="453"/>
      <c r="G188" s="453"/>
      <c r="H188" s="454"/>
      <c r="I188" s="454"/>
      <c r="J188" s="454"/>
      <c r="K188" s="454"/>
      <c r="L188" s="454"/>
      <c r="M188" s="454"/>
      <c r="N188" s="454"/>
      <c r="O188" s="454"/>
      <c r="P188" s="454"/>
      <c r="Q188" s="454"/>
      <c r="R188" s="454"/>
      <c r="S188" s="454"/>
      <c r="T188" s="454"/>
      <c r="U188" s="454"/>
      <c r="V188" s="454"/>
      <c r="W188" s="454"/>
      <c r="X188" s="454"/>
      <c r="Y188" s="454"/>
      <c r="Z188" s="454"/>
      <c r="AA188" s="454"/>
      <c r="AB188" s="454"/>
      <c r="AC188" s="454"/>
      <c r="AD188" s="454"/>
      <c r="AE188" s="454"/>
      <c r="AF188" s="454"/>
      <c r="AG188" s="454"/>
      <c r="AH188" s="454"/>
      <c r="AI188" s="454"/>
      <c r="AJ188" s="454"/>
      <c r="AK188" s="454"/>
      <c r="AL188" s="454"/>
      <c r="AM188" s="454"/>
      <c r="AN188" s="454"/>
      <c r="AO188" s="454"/>
      <c r="AP188" s="454"/>
      <c r="AQ188" s="454"/>
      <c r="AR188" s="454"/>
      <c r="AS188" s="454"/>
      <c r="AT188" s="454"/>
      <c r="AU188" s="454"/>
      <c r="AV188" s="454"/>
      <c r="AW188" s="454"/>
      <c r="AX188" s="454"/>
      <c r="AY188" s="454"/>
      <c r="AZ188" s="454"/>
      <c r="BA188" s="454"/>
      <c r="BB188" s="454"/>
      <c r="BC188" s="454"/>
      <c r="BD188" s="431" t="s">
        <v>339</v>
      </c>
      <c r="BE188" s="431"/>
      <c r="BF188" s="431"/>
      <c r="BG188" s="431"/>
      <c r="BH188" s="431"/>
      <c r="BI188" s="431"/>
      <c r="BJ188" s="431"/>
      <c r="BK188" s="431"/>
      <c r="BL188" s="431"/>
      <c r="BM188" s="431"/>
      <c r="BN188" s="431"/>
      <c r="BO188" s="431"/>
      <c r="BP188" s="431"/>
      <c r="BQ188" s="431"/>
      <c r="BR188" s="431"/>
      <c r="BS188" s="431"/>
      <c r="BT188" s="431"/>
      <c r="BU188" s="431"/>
      <c r="BV188" s="431"/>
      <c r="BW188" s="431"/>
      <c r="BX188" s="431"/>
      <c r="BY188" s="431"/>
      <c r="BZ188" s="431"/>
      <c r="CA188" s="431"/>
      <c r="CB188" s="431"/>
      <c r="CC188" s="431"/>
      <c r="CD188" s="431"/>
      <c r="CE188" s="431"/>
      <c r="CF188" s="431"/>
      <c r="CG188" s="431"/>
      <c r="CH188" s="431"/>
      <c r="CI188" s="431"/>
      <c r="CJ188" s="424">
        <v>0</v>
      </c>
      <c r="CK188" s="424"/>
      <c r="CL188" s="424"/>
      <c r="CM188" s="424"/>
      <c r="CN188" s="424"/>
      <c r="CO188" s="424"/>
      <c r="CP188" s="424"/>
      <c r="CQ188" s="424"/>
      <c r="CR188" s="424"/>
      <c r="CS188" s="424"/>
      <c r="CT188" s="424"/>
      <c r="CU188" s="424"/>
      <c r="CV188" s="424"/>
      <c r="CW188" s="424"/>
      <c r="CX188" s="424"/>
      <c r="CY188" s="424"/>
      <c r="CZ188" s="424"/>
      <c r="DA188" s="424"/>
    </row>
    <row r="189" spans="1:105" s="124" customFormat="1" ht="14.25">
      <c r="A189" s="425"/>
      <c r="B189" s="425"/>
      <c r="C189" s="425"/>
      <c r="D189" s="425"/>
      <c r="E189" s="425"/>
      <c r="F189" s="425"/>
      <c r="G189" s="425"/>
      <c r="H189" s="454"/>
      <c r="I189" s="454"/>
      <c r="J189" s="454"/>
      <c r="K189" s="454"/>
      <c r="L189" s="454"/>
      <c r="M189" s="454"/>
      <c r="N189" s="454"/>
      <c r="O189" s="454"/>
      <c r="P189" s="454"/>
      <c r="Q189" s="454"/>
      <c r="R189" s="454"/>
      <c r="S189" s="454"/>
      <c r="T189" s="454"/>
      <c r="U189" s="454"/>
      <c r="V189" s="454"/>
      <c r="W189" s="454"/>
      <c r="X189" s="454"/>
      <c r="Y189" s="454"/>
      <c r="Z189" s="454"/>
      <c r="AA189" s="454"/>
      <c r="AB189" s="454"/>
      <c r="AC189" s="454"/>
      <c r="AD189" s="454"/>
      <c r="AE189" s="454"/>
      <c r="AF189" s="454"/>
      <c r="AG189" s="454"/>
      <c r="AH189" s="454"/>
      <c r="AI189" s="454"/>
      <c r="AJ189" s="454"/>
      <c r="AK189" s="454"/>
      <c r="AL189" s="454"/>
      <c r="AM189" s="454"/>
      <c r="AN189" s="454"/>
      <c r="AO189" s="454"/>
      <c r="AP189" s="454"/>
      <c r="AQ189" s="454"/>
      <c r="AR189" s="454"/>
      <c r="AS189" s="454"/>
      <c r="AT189" s="454"/>
      <c r="AU189" s="454"/>
      <c r="AV189" s="454"/>
      <c r="AW189" s="454"/>
      <c r="AX189" s="454"/>
      <c r="AY189" s="454"/>
      <c r="AZ189" s="454"/>
      <c r="BA189" s="454"/>
      <c r="BB189" s="454"/>
      <c r="BC189" s="454"/>
      <c r="BD189" s="431"/>
      <c r="BE189" s="431"/>
      <c r="BF189" s="431"/>
      <c r="BG189" s="431"/>
      <c r="BH189" s="431"/>
      <c r="BI189" s="431"/>
      <c r="BJ189" s="431"/>
      <c r="BK189" s="431"/>
      <c r="BL189" s="431"/>
      <c r="BM189" s="431"/>
      <c r="BN189" s="431"/>
      <c r="BO189" s="431"/>
      <c r="BP189" s="431"/>
      <c r="BQ189" s="431"/>
      <c r="BR189" s="431"/>
      <c r="BS189" s="431"/>
      <c r="BT189" s="431"/>
      <c r="BU189" s="431"/>
      <c r="BV189" s="431"/>
      <c r="BW189" s="431"/>
      <c r="BX189" s="431"/>
      <c r="BY189" s="431"/>
      <c r="BZ189" s="431"/>
      <c r="CA189" s="431"/>
      <c r="CB189" s="431"/>
      <c r="CC189" s="431"/>
      <c r="CD189" s="431"/>
      <c r="CE189" s="431"/>
      <c r="CF189" s="431"/>
      <c r="CG189" s="431"/>
      <c r="CH189" s="431"/>
      <c r="CI189" s="431"/>
      <c r="CJ189" s="424">
        <v>0</v>
      </c>
      <c r="CK189" s="424"/>
      <c r="CL189" s="424"/>
      <c r="CM189" s="424"/>
      <c r="CN189" s="424"/>
      <c r="CO189" s="424"/>
      <c r="CP189" s="424"/>
      <c r="CQ189" s="424"/>
      <c r="CR189" s="424"/>
      <c r="CS189" s="424"/>
      <c r="CT189" s="424"/>
      <c r="CU189" s="424"/>
      <c r="CV189" s="424"/>
      <c r="CW189" s="424"/>
      <c r="CX189" s="424"/>
      <c r="CY189" s="424"/>
      <c r="CZ189" s="424"/>
      <c r="DA189" s="424"/>
    </row>
    <row r="190" spans="1:105" s="124" customFormat="1" ht="14.25">
      <c r="A190" s="453"/>
      <c r="B190" s="453"/>
      <c r="C190" s="453"/>
      <c r="D190" s="453"/>
      <c r="E190" s="453"/>
      <c r="F190" s="453"/>
      <c r="G190" s="453"/>
      <c r="H190" s="437" t="s">
        <v>196</v>
      </c>
      <c r="I190" s="437"/>
      <c r="J190" s="437"/>
      <c r="K190" s="437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7"/>
      <c r="AC190" s="437"/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  <c r="AO190" s="437"/>
      <c r="AP190" s="437"/>
      <c r="AQ190" s="437"/>
      <c r="AR190" s="437"/>
      <c r="AS190" s="437"/>
      <c r="AT190" s="437"/>
      <c r="AU190" s="437"/>
      <c r="AV190" s="437"/>
      <c r="AW190" s="437"/>
      <c r="AX190" s="437"/>
      <c r="AY190" s="437"/>
      <c r="AZ190" s="437"/>
      <c r="BA190" s="437"/>
      <c r="BB190" s="437"/>
      <c r="BC190" s="438"/>
      <c r="BD190" s="442" t="s">
        <v>178</v>
      </c>
      <c r="BE190" s="442"/>
      <c r="BF190" s="442"/>
      <c r="BG190" s="442"/>
      <c r="BH190" s="442"/>
      <c r="BI190" s="442"/>
      <c r="BJ190" s="442"/>
      <c r="BK190" s="442"/>
      <c r="BL190" s="442"/>
      <c r="BM190" s="442"/>
      <c r="BN190" s="442"/>
      <c r="BO190" s="442"/>
      <c r="BP190" s="442"/>
      <c r="BQ190" s="442"/>
      <c r="BR190" s="442"/>
      <c r="BS190" s="442"/>
      <c r="BT190" s="442" t="s">
        <v>178</v>
      </c>
      <c r="BU190" s="442"/>
      <c r="BV190" s="442"/>
      <c r="BW190" s="442"/>
      <c r="BX190" s="442"/>
      <c r="BY190" s="442"/>
      <c r="BZ190" s="442"/>
      <c r="CA190" s="442"/>
      <c r="CB190" s="442"/>
      <c r="CC190" s="442"/>
      <c r="CD190" s="442"/>
      <c r="CE190" s="442"/>
      <c r="CF190" s="442"/>
      <c r="CG190" s="442"/>
      <c r="CH190" s="442"/>
      <c r="CI190" s="442"/>
      <c r="CJ190" s="428">
        <f>SUM(CJ186:CJ189)</f>
        <v>0</v>
      </c>
      <c r="CK190" s="428"/>
      <c r="CL190" s="428"/>
      <c r="CM190" s="428"/>
      <c r="CN190" s="428"/>
      <c r="CO190" s="428"/>
      <c r="CP190" s="428"/>
      <c r="CQ190" s="428"/>
      <c r="CR190" s="428"/>
      <c r="CS190" s="428"/>
      <c r="CT190" s="428"/>
      <c r="CU190" s="428"/>
      <c r="CV190" s="428"/>
      <c r="CW190" s="428"/>
      <c r="CX190" s="428"/>
      <c r="CY190" s="428"/>
      <c r="CZ190" s="428"/>
      <c r="DA190" s="428"/>
    </row>
    <row r="191" spans="1:105" s="124" customFormat="1" ht="14.25">
      <c r="A191" s="133"/>
      <c r="B191" s="133"/>
      <c r="C191" s="133"/>
      <c r="D191" s="133"/>
      <c r="E191" s="133"/>
      <c r="F191" s="133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</row>
    <row r="192" spans="1:105" s="124" customFormat="1" ht="30" customHeight="1">
      <c r="A192" s="452" t="s">
        <v>340</v>
      </c>
      <c r="B192" s="452"/>
      <c r="C192" s="452"/>
      <c r="D192" s="452"/>
      <c r="E192" s="452"/>
      <c r="F192" s="452"/>
      <c r="G192" s="452"/>
      <c r="H192" s="452"/>
      <c r="I192" s="452"/>
      <c r="J192" s="452"/>
      <c r="K192" s="452"/>
      <c r="L192" s="452"/>
      <c r="M192" s="452"/>
      <c r="N192" s="452"/>
      <c r="O192" s="452"/>
      <c r="P192" s="452"/>
      <c r="Q192" s="452"/>
      <c r="R192" s="452"/>
      <c r="S192" s="452"/>
      <c r="T192" s="452"/>
      <c r="U192" s="452"/>
      <c r="V192" s="452"/>
      <c r="W192" s="452"/>
      <c r="X192" s="452"/>
      <c r="Y192" s="452"/>
      <c r="Z192" s="452"/>
      <c r="AA192" s="452"/>
      <c r="AB192" s="452"/>
      <c r="AC192" s="452"/>
      <c r="AD192" s="452"/>
      <c r="AE192" s="452"/>
      <c r="AF192" s="452"/>
      <c r="AG192" s="452"/>
      <c r="AH192" s="452"/>
      <c r="AI192" s="452"/>
      <c r="AJ192" s="452"/>
      <c r="AK192" s="452"/>
      <c r="AL192" s="452"/>
      <c r="AM192" s="452"/>
      <c r="AN192" s="452"/>
      <c r="AO192" s="452"/>
      <c r="AP192" s="452"/>
      <c r="AQ192" s="452"/>
      <c r="AR192" s="452"/>
      <c r="AS192" s="452"/>
      <c r="AT192" s="452"/>
      <c r="AU192" s="452"/>
      <c r="AV192" s="452"/>
      <c r="AW192" s="452"/>
      <c r="AX192" s="452"/>
      <c r="AY192" s="452"/>
      <c r="AZ192" s="452"/>
      <c r="BA192" s="452"/>
      <c r="BB192" s="452"/>
      <c r="BC192" s="452"/>
      <c r="BD192" s="452"/>
      <c r="BE192" s="452"/>
      <c r="BF192" s="452"/>
      <c r="BG192" s="452"/>
      <c r="BH192" s="452"/>
      <c r="BI192" s="452"/>
      <c r="BJ192" s="452"/>
      <c r="BK192" s="452"/>
      <c r="BL192" s="452"/>
      <c r="BM192" s="452"/>
      <c r="BN192" s="452"/>
      <c r="BO192" s="452"/>
      <c r="BP192" s="452"/>
      <c r="BQ192" s="452"/>
      <c r="BR192" s="452"/>
      <c r="BS192" s="452"/>
      <c r="BT192" s="452"/>
      <c r="BU192" s="452"/>
      <c r="BV192" s="452"/>
      <c r="BW192" s="452"/>
      <c r="BX192" s="452"/>
      <c r="BY192" s="452"/>
      <c r="BZ192" s="452"/>
      <c r="CA192" s="452"/>
      <c r="CB192" s="452"/>
      <c r="CC192" s="452"/>
      <c r="CD192" s="452"/>
      <c r="CE192" s="452"/>
      <c r="CF192" s="452"/>
      <c r="CG192" s="452"/>
      <c r="CH192" s="452"/>
      <c r="CI192" s="452"/>
      <c r="CJ192" s="452"/>
      <c r="CK192" s="452"/>
      <c r="CL192" s="452"/>
      <c r="CM192" s="452"/>
      <c r="CN192" s="452"/>
      <c r="CO192" s="452"/>
      <c r="CP192" s="452"/>
      <c r="CQ192" s="452"/>
      <c r="CR192" s="452"/>
      <c r="CS192" s="452"/>
      <c r="CT192" s="452"/>
      <c r="CU192" s="452"/>
      <c r="CV192" s="452"/>
      <c r="CW192" s="452"/>
      <c r="CX192" s="452"/>
      <c r="CY192" s="452"/>
      <c r="CZ192" s="452"/>
      <c r="DA192" s="452"/>
    </row>
    <row r="193" spans="1:105" s="124" customFormat="1" ht="14.25">
      <c r="A193" s="133"/>
      <c r="B193" s="133"/>
      <c r="C193" s="133"/>
      <c r="D193" s="133"/>
      <c r="E193" s="133"/>
      <c r="F193" s="133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</row>
    <row r="194" spans="1:105" s="124" customFormat="1" ht="14.25">
      <c r="A194" s="453" t="s">
        <v>44</v>
      </c>
      <c r="B194" s="453"/>
      <c r="C194" s="453"/>
      <c r="D194" s="453"/>
      <c r="E194" s="453"/>
      <c r="F194" s="453"/>
      <c r="G194" s="453"/>
      <c r="H194" s="454" t="s">
        <v>341</v>
      </c>
      <c r="I194" s="454"/>
      <c r="J194" s="454"/>
      <c r="K194" s="454"/>
      <c r="L194" s="454"/>
      <c r="M194" s="454"/>
      <c r="N194" s="454"/>
      <c r="O194" s="454"/>
      <c r="P194" s="454"/>
      <c r="Q194" s="454"/>
      <c r="R194" s="454"/>
      <c r="S194" s="454"/>
      <c r="T194" s="454"/>
      <c r="U194" s="454"/>
      <c r="V194" s="454"/>
      <c r="W194" s="454"/>
      <c r="X194" s="454"/>
      <c r="Y194" s="454"/>
      <c r="Z194" s="454"/>
      <c r="AA194" s="454"/>
      <c r="AB194" s="454"/>
      <c r="AC194" s="454"/>
      <c r="AD194" s="454"/>
      <c r="AE194" s="454"/>
      <c r="AF194" s="454"/>
      <c r="AG194" s="454"/>
      <c r="AH194" s="454"/>
      <c r="AI194" s="454"/>
      <c r="AJ194" s="454"/>
      <c r="AK194" s="454"/>
      <c r="AL194" s="454"/>
      <c r="AM194" s="454"/>
      <c r="AN194" s="454"/>
      <c r="AO194" s="454"/>
      <c r="AP194" s="454"/>
      <c r="AQ194" s="454"/>
      <c r="AR194" s="454"/>
      <c r="AS194" s="454"/>
      <c r="AT194" s="454"/>
      <c r="AU194" s="454"/>
      <c r="AV194" s="454"/>
      <c r="AW194" s="454"/>
      <c r="AX194" s="454"/>
      <c r="AY194" s="454"/>
      <c r="AZ194" s="454"/>
      <c r="BA194" s="454"/>
      <c r="BB194" s="454"/>
      <c r="BC194" s="454"/>
      <c r="BD194" s="431" t="s">
        <v>339</v>
      </c>
      <c r="BE194" s="431"/>
      <c r="BF194" s="431"/>
      <c r="BG194" s="431"/>
      <c r="BH194" s="431"/>
      <c r="BI194" s="431"/>
      <c r="BJ194" s="431"/>
      <c r="BK194" s="431"/>
      <c r="BL194" s="431"/>
      <c r="BM194" s="431"/>
      <c r="BN194" s="431"/>
      <c r="BO194" s="431"/>
      <c r="BP194" s="431"/>
      <c r="BQ194" s="431"/>
      <c r="BR194" s="431"/>
      <c r="BS194" s="431"/>
      <c r="BT194" s="431">
        <v>12</v>
      </c>
      <c r="BU194" s="431"/>
      <c r="BV194" s="431"/>
      <c r="BW194" s="431"/>
      <c r="BX194" s="431"/>
      <c r="BY194" s="431"/>
      <c r="BZ194" s="431"/>
      <c r="CA194" s="431"/>
      <c r="CB194" s="431"/>
      <c r="CC194" s="431"/>
      <c r="CD194" s="431"/>
      <c r="CE194" s="431"/>
      <c r="CF194" s="431"/>
      <c r="CG194" s="431"/>
      <c r="CH194" s="431"/>
      <c r="CI194" s="431"/>
      <c r="CJ194" s="424">
        <v>38693.02</v>
      </c>
      <c r="CK194" s="424"/>
      <c r="CL194" s="424"/>
      <c r="CM194" s="424"/>
      <c r="CN194" s="424"/>
      <c r="CO194" s="424"/>
      <c r="CP194" s="424"/>
      <c r="CQ194" s="424"/>
      <c r="CR194" s="424"/>
      <c r="CS194" s="424"/>
      <c r="CT194" s="424"/>
      <c r="CU194" s="424"/>
      <c r="CV194" s="424"/>
      <c r="CW194" s="424"/>
      <c r="CX194" s="424"/>
      <c r="CY194" s="424"/>
      <c r="CZ194" s="424"/>
      <c r="DA194" s="424"/>
    </row>
    <row r="195" spans="1:105" s="124" customFormat="1" ht="14.25">
      <c r="A195" s="453" t="s">
        <v>218</v>
      </c>
      <c r="B195" s="453"/>
      <c r="C195" s="453"/>
      <c r="D195" s="453"/>
      <c r="E195" s="453"/>
      <c r="F195" s="453"/>
      <c r="G195" s="453"/>
      <c r="H195" s="454" t="s">
        <v>342</v>
      </c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454"/>
      <c r="Y195" s="454"/>
      <c r="Z195" s="454"/>
      <c r="AA195" s="454"/>
      <c r="AB195" s="454"/>
      <c r="AC195" s="454"/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454"/>
      <c r="AS195" s="454"/>
      <c r="AT195" s="454"/>
      <c r="AU195" s="454"/>
      <c r="AV195" s="454"/>
      <c r="AW195" s="454"/>
      <c r="AX195" s="454"/>
      <c r="AY195" s="454"/>
      <c r="AZ195" s="454"/>
      <c r="BA195" s="454"/>
      <c r="BB195" s="454"/>
      <c r="BC195" s="454"/>
      <c r="BD195" s="431" t="s">
        <v>339</v>
      </c>
      <c r="BE195" s="431"/>
      <c r="BF195" s="431"/>
      <c r="BG195" s="431"/>
      <c r="BH195" s="431"/>
      <c r="BI195" s="431"/>
      <c r="BJ195" s="431"/>
      <c r="BK195" s="431"/>
      <c r="BL195" s="431"/>
      <c r="BM195" s="431"/>
      <c r="BN195" s="431"/>
      <c r="BO195" s="431"/>
      <c r="BP195" s="431"/>
      <c r="BQ195" s="431"/>
      <c r="BR195" s="431"/>
      <c r="BS195" s="431"/>
      <c r="BT195" s="431">
        <v>1</v>
      </c>
      <c r="BU195" s="431"/>
      <c r="BV195" s="431"/>
      <c r="BW195" s="431"/>
      <c r="BX195" s="431"/>
      <c r="BY195" s="431"/>
      <c r="BZ195" s="431"/>
      <c r="CA195" s="431"/>
      <c r="CB195" s="431"/>
      <c r="CC195" s="431"/>
      <c r="CD195" s="431"/>
      <c r="CE195" s="431"/>
      <c r="CF195" s="431"/>
      <c r="CG195" s="431"/>
      <c r="CH195" s="431"/>
      <c r="CI195" s="431"/>
      <c r="CJ195" s="424">
        <v>23898</v>
      </c>
      <c r="CK195" s="424"/>
      <c r="CL195" s="424"/>
      <c r="CM195" s="424"/>
      <c r="CN195" s="424"/>
      <c r="CO195" s="424"/>
      <c r="CP195" s="424"/>
      <c r="CQ195" s="424"/>
      <c r="CR195" s="424"/>
      <c r="CS195" s="424"/>
      <c r="CT195" s="424"/>
      <c r="CU195" s="424"/>
      <c r="CV195" s="424"/>
      <c r="CW195" s="424"/>
      <c r="CX195" s="424"/>
      <c r="CY195" s="424"/>
      <c r="CZ195" s="424"/>
      <c r="DA195" s="424"/>
    </row>
    <row r="196" spans="1:105" s="124" customFormat="1" ht="14.25">
      <c r="A196" s="453" t="s">
        <v>229</v>
      </c>
      <c r="B196" s="453"/>
      <c r="C196" s="453"/>
      <c r="D196" s="453"/>
      <c r="E196" s="453"/>
      <c r="F196" s="453"/>
      <c r="G196" s="453"/>
      <c r="H196" s="454" t="s">
        <v>343</v>
      </c>
      <c r="I196" s="454"/>
      <c r="J196" s="454"/>
      <c r="K196" s="454"/>
      <c r="L196" s="454"/>
      <c r="M196" s="454"/>
      <c r="N196" s="454"/>
      <c r="O196" s="454"/>
      <c r="P196" s="454"/>
      <c r="Q196" s="454"/>
      <c r="R196" s="454"/>
      <c r="S196" s="454"/>
      <c r="T196" s="454"/>
      <c r="U196" s="454"/>
      <c r="V196" s="454"/>
      <c r="W196" s="454"/>
      <c r="X196" s="454"/>
      <c r="Y196" s="454"/>
      <c r="Z196" s="454"/>
      <c r="AA196" s="454"/>
      <c r="AB196" s="454"/>
      <c r="AC196" s="454"/>
      <c r="AD196" s="454"/>
      <c r="AE196" s="454"/>
      <c r="AF196" s="454"/>
      <c r="AG196" s="454"/>
      <c r="AH196" s="454"/>
      <c r="AI196" s="454"/>
      <c r="AJ196" s="454"/>
      <c r="AK196" s="454"/>
      <c r="AL196" s="454"/>
      <c r="AM196" s="454"/>
      <c r="AN196" s="454"/>
      <c r="AO196" s="454"/>
      <c r="AP196" s="454"/>
      <c r="AQ196" s="454"/>
      <c r="AR196" s="454"/>
      <c r="AS196" s="454"/>
      <c r="AT196" s="454"/>
      <c r="AU196" s="454"/>
      <c r="AV196" s="454"/>
      <c r="AW196" s="454"/>
      <c r="AX196" s="454"/>
      <c r="AY196" s="454"/>
      <c r="AZ196" s="454"/>
      <c r="BA196" s="454"/>
      <c r="BB196" s="454"/>
      <c r="BC196" s="454"/>
      <c r="BD196" s="431" t="s">
        <v>339</v>
      </c>
      <c r="BE196" s="431"/>
      <c r="BF196" s="431"/>
      <c r="BG196" s="431"/>
      <c r="BH196" s="431"/>
      <c r="BI196" s="431"/>
      <c r="BJ196" s="431"/>
      <c r="BK196" s="431"/>
      <c r="BL196" s="431"/>
      <c r="BM196" s="431"/>
      <c r="BN196" s="431"/>
      <c r="BO196" s="431"/>
      <c r="BP196" s="431"/>
      <c r="BQ196" s="431"/>
      <c r="BR196" s="431"/>
      <c r="BS196" s="431"/>
      <c r="BT196" s="431">
        <v>1</v>
      </c>
      <c r="BU196" s="431"/>
      <c r="BV196" s="431"/>
      <c r="BW196" s="431"/>
      <c r="BX196" s="431"/>
      <c r="BY196" s="431"/>
      <c r="BZ196" s="431"/>
      <c r="CA196" s="431"/>
      <c r="CB196" s="431"/>
      <c r="CC196" s="431"/>
      <c r="CD196" s="431"/>
      <c r="CE196" s="431"/>
      <c r="CF196" s="431"/>
      <c r="CG196" s="431"/>
      <c r="CH196" s="431"/>
      <c r="CI196" s="431"/>
      <c r="CJ196" s="424">
        <v>15108.98</v>
      </c>
      <c r="CK196" s="424"/>
      <c r="CL196" s="424"/>
      <c r="CM196" s="424"/>
      <c r="CN196" s="424"/>
      <c r="CO196" s="424"/>
      <c r="CP196" s="424"/>
      <c r="CQ196" s="424"/>
      <c r="CR196" s="424"/>
      <c r="CS196" s="424"/>
      <c r="CT196" s="424"/>
      <c r="CU196" s="424"/>
      <c r="CV196" s="424"/>
      <c r="CW196" s="424"/>
      <c r="CX196" s="424"/>
      <c r="CY196" s="424"/>
      <c r="CZ196" s="424"/>
      <c r="DA196" s="424"/>
    </row>
    <row r="197" spans="1:105" s="124" customFormat="1" ht="14.25">
      <c r="A197" s="453" t="s">
        <v>287</v>
      </c>
      <c r="B197" s="453"/>
      <c r="C197" s="453"/>
      <c r="D197" s="453"/>
      <c r="E197" s="453"/>
      <c r="F197" s="453"/>
      <c r="G197" s="453"/>
      <c r="H197" s="454" t="s">
        <v>344</v>
      </c>
      <c r="I197" s="454"/>
      <c r="J197" s="454"/>
      <c r="K197" s="454"/>
      <c r="L197" s="454"/>
      <c r="M197" s="454"/>
      <c r="N197" s="454"/>
      <c r="O197" s="454"/>
      <c r="P197" s="454"/>
      <c r="Q197" s="454"/>
      <c r="R197" s="454"/>
      <c r="S197" s="454"/>
      <c r="T197" s="454"/>
      <c r="U197" s="454"/>
      <c r="V197" s="454"/>
      <c r="W197" s="454"/>
      <c r="X197" s="454"/>
      <c r="Y197" s="454"/>
      <c r="Z197" s="454"/>
      <c r="AA197" s="454"/>
      <c r="AB197" s="454"/>
      <c r="AC197" s="454"/>
      <c r="AD197" s="454"/>
      <c r="AE197" s="454"/>
      <c r="AF197" s="454"/>
      <c r="AG197" s="454"/>
      <c r="AH197" s="454"/>
      <c r="AI197" s="454"/>
      <c r="AJ197" s="454"/>
      <c r="AK197" s="454"/>
      <c r="AL197" s="454"/>
      <c r="AM197" s="454"/>
      <c r="AN197" s="454"/>
      <c r="AO197" s="454"/>
      <c r="AP197" s="454"/>
      <c r="AQ197" s="454"/>
      <c r="AR197" s="454"/>
      <c r="AS197" s="454"/>
      <c r="AT197" s="454"/>
      <c r="AU197" s="454"/>
      <c r="AV197" s="454"/>
      <c r="AW197" s="454"/>
      <c r="AX197" s="454"/>
      <c r="AY197" s="454"/>
      <c r="AZ197" s="454"/>
      <c r="BA197" s="454"/>
      <c r="BB197" s="454"/>
      <c r="BC197" s="454"/>
      <c r="BD197" s="431" t="s">
        <v>339</v>
      </c>
      <c r="BE197" s="431"/>
      <c r="BF197" s="431"/>
      <c r="BG197" s="431"/>
      <c r="BH197" s="431"/>
      <c r="BI197" s="431"/>
      <c r="BJ197" s="431"/>
      <c r="BK197" s="431"/>
      <c r="BL197" s="431"/>
      <c r="BM197" s="431"/>
      <c r="BN197" s="431"/>
      <c r="BO197" s="431"/>
      <c r="BP197" s="431"/>
      <c r="BQ197" s="431"/>
      <c r="BR197" s="431"/>
      <c r="BS197" s="431"/>
      <c r="BT197" s="431">
        <v>1</v>
      </c>
      <c r="BU197" s="431"/>
      <c r="BV197" s="431"/>
      <c r="BW197" s="431"/>
      <c r="BX197" s="431"/>
      <c r="BY197" s="431"/>
      <c r="BZ197" s="431"/>
      <c r="CA197" s="431"/>
      <c r="CB197" s="431"/>
      <c r="CC197" s="431"/>
      <c r="CD197" s="431"/>
      <c r="CE197" s="431"/>
      <c r="CF197" s="431"/>
      <c r="CG197" s="431"/>
      <c r="CH197" s="431"/>
      <c r="CI197" s="431"/>
      <c r="CJ197" s="424">
        <v>76000</v>
      </c>
      <c r="CK197" s="424"/>
      <c r="CL197" s="424"/>
      <c r="CM197" s="424"/>
      <c r="CN197" s="424"/>
      <c r="CO197" s="424"/>
      <c r="CP197" s="424"/>
      <c r="CQ197" s="424"/>
      <c r="CR197" s="424"/>
      <c r="CS197" s="424"/>
      <c r="CT197" s="424"/>
      <c r="CU197" s="424"/>
      <c r="CV197" s="424"/>
      <c r="CW197" s="424"/>
      <c r="CX197" s="424"/>
      <c r="CY197" s="424"/>
      <c r="CZ197" s="424"/>
      <c r="DA197" s="424"/>
    </row>
    <row r="198" spans="1:105" s="124" customFormat="1" ht="14.25">
      <c r="A198" s="453" t="s">
        <v>358</v>
      </c>
      <c r="B198" s="453"/>
      <c r="C198" s="453"/>
      <c r="D198" s="453"/>
      <c r="E198" s="453"/>
      <c r="F198" s="453"/>
      <c r="G198" s="453"/>
      <c r="H198" s="454"/>
      <c r="I198" s="454"/>
      <c r="J198" s="454"/>
      <c r="K198" s="454"/>
      <c r="L198" s="454"/>
      <c r="M198" s="454"/>
      <c r="N198" s="454"/>
      <c r="O198" s="454"/>
      <c r="P198" s="454"/>
      <c r="Q198" s="454"/>
      <c r="R198" s="454"/>
      <c r="S198" s="454"/>
      <c r="T198" s="454"/>
      <c r="U198" s="454"/>
      <c r="V198" s="454"/>
      <c r="W198" s="454"/>
      <c r="X198" s="454"/>
      <c r="Y198" s="454"/>
      <c r="Z198" s="454"/>
      <c r="AA198" s="454"/>
      <c r="AB198" s="454"/>
      <c r="AC198" s="454"/>
      <c r="AD198" s="454"/>
      <c r="AE198" s="454"/>
      <c r="AF198" s="454"/>
      <c r="AG198" s="454"/>
      <c r="AH198" s="454"/>
      <c r="AI198" s="454"/>
      <c r="AJ198" s="454"/>
      <c r="AK198" s="454"/>
      <c r="AL198" s="454"/>
      <c r="AM198" s="454"/>
      <c r="AN198" s="454"/>
      <c r="AO198" s="454"/>
      <c r="AP198" s="454"/>
      <c r="AQ198" s="454"/>
      <c r="AR198" s="454"/>
      <c r="AS198" s="454"/>
      <c r="AT198" s="454"/>
      <c r="AU198" s="454"/>
      <c r="AV198" s="454"/>
      <c r="AW198" s="454"/>
      <c r="AX198" s="454"/>
      <c r="AY198" s="454"/>
      <c r="AZ198" s="454"/>
      <c r="BA198" s="454"/>
      <c r="BB198" s="454"/>
      <c r="BC198" s="454"/>
      <c r="BD198" s="431"/>
      <c r="BE198" s="431"/>
      <c r="BF198" s="431"/>
      <c r="BG198" s="431"/>
      <c r="BH198" s="431"/>
      <c r="BI198" s="431"/>
      <c r="BJ198" s="431"/>
      <c r="BK198" s="431"/>
      <c r="BL198" s="431"/>
      <c r="BM198" s="431"/>
      <c r="BN198" s="431"/>
      <c r="BO198" s="431"/>
      <c r="BP198" s="431"/>
      <c r="BQ198" s="431"/>
      <c r="BR198" s="431"/>
      <c r="BS198" s="431"/>
      <c r="BT198" s="431"/>
      <c r="BU198" s="431"/>
      <c r="BV198" s="431"/>
      <c r="BW198" s="431"/>
      <c r="BX198" s="431"/>
      <c r="BY198" s="431"/>
      <c r="BZ198" s="431"/>
      <c r="CA198" s="431"/>
      <c r="CB198" s="431"/>
      <c r="CC198" s="431"/>
      <c r="CD198" s="431"/>
      <c r="CE198" s="431"/>
      <c r="CF198" s="431"/>
      <c r="CG198" s="431"/>
      <c r="CH198" s="431"/>
      <c r="CI198" s="431"/>
      <c r="CJ198" s="424"/>
      <c r="CK198" s="424"/>
      <c r="CL198" s="424"/>
      <c r="CM198" s="424"/>
      <c r="CN198" s="424"/>
      <c r="CO198" s="424"/>
      <c r="CP198" s="424"/>
      <c r="CQ198" s="424"/>
      <c r="CR198" s="424"/>
      <c r="CS198" s="424"/>
      <c r="CT198" s="424"/>
      <c r="CU198" s="424"/>
      <c r="CV198" s="424"/>
      <c r="CW198" s="424"/>
      <c r="CX198" s="424"/>
      <c r="CY198" s="424"/>
      <c r="CZ198" s="424"/>
      <c r="DA198" s="424"/>
    </row>
    <row r="199" spans="1:105" s="124" customFormat="1" ht="14.25">
      <c r="A199" s="453"/>
      <c r="B199" s="453"/>
      <c r="C199" s="453"/>
      <c r="D199" s="453"/>
      <c r="E199" s="453"/>
      <c r="F199" s="453"/>
      <c r="G199" s="453"/>
      <c r="H199" s="437" t="s">
        <v>196</v>
      </c>
      <c r="I199" s="437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  <c r="U199" s="437"/>
      <c r="V199" s="437"/>
      <c r="W199" s="437"/>
      <c r="X199" s="437"/>
      <c r="Y199" s="437"/>
      <c r="Z199" s="437"/>
      <c r="AA199" s="437"/>
      <c r="AB199" s="437"/>
      <c r="AC199" s="437"/>
      <c r="AD199" s="437"/>
      <c r="AE199" s="437"/>
      <c r="AF199" s="437"/>
      <c r="AG199" s="437"/>
      <c r="AH199" s="437"/>
      <c r="AI199" s="437"/>
      <c r="AJ199" s="437"/>
      <c r="AK199" s="437"/>
      <c r="AL199" s="437"/>
      <c r="AM199" s="437"/>
      <c r="AN199" s="437"/>
      <c r="AO199" s="437"/>
      <c r="AP199" s="437"/>
      <c r="AQ199" s="437"/>
      <c r="AR199" s="437"/>
      <c r="AS199" s="437"/>
      <c r="AT199" s="437"/>
      <c r="AU199" s="437"/>
      <c r="AV199" s="437"/>
      <c r="AW199" s="437"/>
      <c r="AX199" s="437"/>
      <c r="AY199" s="437"/>
      <c r="AZ199" s="437"/>
      <c r="BA199" s="437"/>
      <c r="BB199" s="437"/>
      <c r="BC199" s="438"/>
      <c r="BD199" s="442" t="s">
        <v>178</v>
      </c>
      <c r="BE199" s="442"/>
      <c r="BF199" s="442"/>
      <c r="BG199" s="442"/>
      <c r="BH199" s="442"/>
      <c r="BI199" s="442"/>
      <c r="BJ199" s="442"/>
      <c r="BK199" s="442"/>
      <c r="BL199" s="442"/>
      <c r="BM199" s="442"/>
      <c r="BN199" s="442"/>
      <c r="BO199" s="442"/>
      <c r="BP199" s="442"/>
      <c r="BQ199" s="442"/>
      <c r="BR199" s="442"/>
      <c r="BS199" s="442"/>
      <c r="BT199" s="442" t="s">
        <v>178</v>
      </c>
      <c r="BU199" s="442"/>
      <c r="BV199" s="442"/>
      <c r="BW199" s="442"/>
      <c r="BX199" s="442"/>
      <c r="BY199" s="442"/>
      <c r="BZ199" s="442"/>
      <c r="CA199" s="442"/>
      <c r="CB199" s="442"/>
      <c r="CC199" s="442"/>
      <c r="CD199" s="442"/>
      <c r="CE199" s="442"/>
      <c r="CF199" s="442"/>
      <c r="CG199" s="442"/>
      <c r="CH199" s="442"/>
      <c r="CI199" s="442"/>
      <c r="CJ199" s="428">
        <f>SUM(CJ194:CJ198)</f>
        <v>153700</v>
      </c>
      <c r="CK199" s="428"/>
      <c r="CL199" s="428"/>
      <c r="CM199" s="428"/>
      <c r="CN199" s="428"/>
      <c r="CO199" s="428"/>
      <c r="CP199" s="428"/>
      <c r="CQ199" s="428"/>
      <c r="CR199" s="428"/>
      <c r="CS199" s="428"/>
      <c r="CT199" s="428"/>
      <c r="CU199" s="428"/>
      <c r="CV199" s="428"/>
      <c r="CW199" s="428"/>
      <c r="CX199" s="428"/>
      <c r="CY199" s="428"/>
      <c r="CZ199" s="428"/>
      <c r="DA199" s="428"/>
    </row>
    <row r="200" spans="1:105" s="124" customFormat="1" ht="14.25">
      <c r="A200" s="133"/>
      <c r="B200" s="133"/>
      <c r="C200" s="133"/>
      <c r="D200" s="133"/>
      <c r="E200" s="133"/>
      <c r="F200" s="133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</row>
    <row r="201" spans="1:105" s="124" customFormat="1" ht="40.5" customHeight="1">
      <c r="A201" s="452" t="s">
        <v>345</v>
      </c>
      <c r="B201" s="452"/>
      <c r="C201" s="452"/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452"/>
      <c r="AF201" s="452"/>
      <c r="AG201" s="452"/>
      <c r="AH201" s="452"/>
      <c r="AI201" s="452"/>
      <c r="AJ201" s="452"/>
      <c r="AK201" s="452"/>
      <c r="AL201" s="452"/>
      <c r="AM201" s="452"/>
      <c r="AN201" s="452"/>
      <c r="AO201" s="452"/>
      <c r="AP201" s="452"/>
      <c r="AQ201" s="452"/>
      <c r="AR201" s="452"/>
      <c r="AS201" s="452"/>
      <c r="AT201" s="452"/>
      <c r="AU201" s="452"/>
      <c r="AV201" s="452"/>
      <c r="AW201" s="452"/>
      <c r="AX201" s="452"/>
      <c r="AY201" s="452"/>
      <c r="AZ201" s="452"/>
      <c r="BA201" s="452"/>
      <c r="BB201" s="452"/>
      <c r="BC201" s="452"/>
      <c r="BD201" s="452"/>
      <c r="BE201" s="452"/>
      <c r="BF201" s="452"/>
      <c r="BG201" s="452"/>
      <c r="BH201" s="452"/>
      <c r="BI201" s="452"/>
      <c r="BJ201" s="452"/>
      <c r="BK201" s="452"/>
      <c r="BL201" s="452"/>
      <c r="BM201" s="452"/>
      <c r="BN201" s="452"/>
      <c r="BO201" s="452"/>
      <c r="BP201" s="452"/>
      <c r="BQ201" s="452"/>
      <c r="BR201" s="452"/>
      <c r="BS201" s="452"/>
      <c r="BT201" s="452"/>
      <c r="BU201" s="452"/>
      <c r="BV201" s="452"/>
      <c r="BW201" s="452"/>
      <c r="BX201" s="452"/>
      <c r="BY201" s="452"/>
      <c r="BZ201" s="452"/>
      <c r="CA201" s="452"/>
      <c r="CB201" s="452"/>
      <c r="CC201" s="452"/>
      <c r="CD201" s="452"/>
      <c r="CE201" s="452"/>
      <c r="CF201" s="452"/>
      <c r="CG201" s="452"/>
      <c r="CH201" s="452"/>
      <c r="CI201" s="452"/>
      <c r="CJ201" s="452"/>
      <c r="CK201" s="452"/>
      <c r="CL201" s="452"/>
      <c r="CM201" s="452"/>
      <c r="CN201" s="452"/>
      <c r="CO201" s="452"/>
      <c r="CP201" s="452"/>
      <c r="CQ201" s="452"/>
      <c r="CR201" s="452"/>
      <c r="CS201" s="452"/>
      <c r="CT201" s="452"/>
      <c r="CU201" s="452"/>
      <c r="CV201" s="452"/>
      <c r="CW201" s="452"/>
      <c r="CX201" s="452"/>
      <c r="CY201" s="452"/>
      <c r="CZ201" s="452"/>
      <c r="DA201" s="452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14.25">
      <c r="A203" s="453" t="s">
        <v>44</v>
      </c>
      <c r="B203" s="453"/>
      <c r="C203" s="453"/>
      <c r="D203" s="453"/>
      <c r="E203" s="453"/>
      <c r="F203" s="453"/>
      <c r="G203" s="453"/>
      <c r="H203" s="454" t="s">
        <v>346</v>
      </c>
      <c r="I203" s="454"/>
      <c r="J203" s="454"/>
      <c r="K203" s="454"/>
      <c r="L203" s="454"/>
      <c r="M203" s="454"/>
      <c r="N203" s="454"/>
      <c r="O203" s="454"/>
      <c r="P203" s="454"/>
      <c r="Q203" s="454"/>
      <c r="R203" s="454"/>
      <c r="S203" s="454"/>
      <c r="T203" s="454"/>
      <c r="U203" s="454"/>
      <c r="V203" s="454"/>
      <c r="W203" s="454"/>
      <c r="X203" s="454"/>
      <c r="Y203" s="454"/>
      <c r="Z203" s="454"/>
      <c r="AA203" s="454"/>
      <c r="AB203" s="454"/>
      <c r="AC203" s="454"/>
      <c r="AD203" s="454"/>
      <c r="AE203" s="454"/>
      <c r="AF203" s="454"/>
      <c r="AG203" s="454"/>
      <c r="AH203" s="454"/>
      <c r="AI203" s="454"/>
      <c r="AJ203" s="454"/>
      <c r="AK203" s="454"/>
      <c r="AL203" s="454"/>
      <c r="AM203" s="454"/>
      <c r="AN203" s="454"/>
      <c r="AO203" s="454"/>
      <c r="AP203" s="454"/>
      <c r="AQ203" s="454"/>
      <c r="AR203" s="454"/>
      <c r="AS203" s="454"/>
      <c r="AT203" s="454"/>
      <c r="AU203" s="454"/>
      <c r="AV203" s="454"/>
      <c r="AW203" s="454"/>
      <c r="AX203" s="454"/>
      <c r="AY203" s="454"/>
      <c r="AZ203" s="454"/>
      <c r="BA203" s="454"/>
      <c r="BB203" s="454"/>
      <c r="BC203" s="454"/>
      <c r="BD203" s="431" t="s">
        <v>339</v>
      </c>
      <c r="BE203" s="431"/>
      <c r="BF203" s="431"/>
      <c r="BG203" s="431"/>
      <c r="BH203" s="431"/>
      <c r="BI203" s="431"/>
      <c r="BJ203" s="431"/>
      <c r="BK203" s="431"/>
      <c r="BL203" s="431"/>
      <c r="BM203" s="431"/>
      <c r="BN203" s="431"/>
      <c r="BO203" s="431"/>
      <c r="BP203" s="431"/>
      <c r="BQ203" s="431"/>
      <c r="BR203" s="431"/>
      <c r="BS203" s="431"/>
      <c r="BT203" s="431">
        <v>12</v>
      </c>
      <c r="BU203" s="431"/>
      <c r="BV203" s="431"/>
      <c r="BW203" s="431"/>
      <c r="BX203" s="431"/>
      <c r="BY203" s="431"/>
      <c r="BZ203" s="431"/>
      <c r="CA203" s="431"/>
      <c r="CB203" s="431"/>
      <c r="CC203" s="431"/>
      <c r="CD203" s="431"/>
      <c r="CE203" s="431"/>
      <c r="CF203" s="431"/>
      <c r="CG203" s="431"/>
      <c r="CH203" s="431"/>
      <c r="CI203" s="431"/>
      <c r="CJ203" s="424">
        <v>18000</v>
      </c>
      <c r="CK203" s="424"/>
      <c r="CL203" s="424"/>
      <c r="CM203" s="424"/>
      <c r="CN203" s="424"/>
      <c r="CO203" s="424"/>
      <c r="CP203" s="424"/>
      <c r="CQ203" s="424"/>
      <c r="CR203" s="424"/>
      <c r="CS203" s="424"/>
      <c r="CT203" s="424"/>
      <c r="CU203" s="424"/>
      <c r="CV203" s="424"/>
      <c r="CW203" s="424"/>
      <c r="CX203" s="424"/>
      <c r="CY203" s="424"/>
      <c r="CZ203" s="424"/>
      <c r="DA203" s="424"/>
    </row>
    <row r="204" spans="1:105" s="124" customFormat="1" ht="14.25">
      <c r="A204" s="453" t="s">
        <v>218</v>
      </c>
      <c r="B204" s="453"/>
      <c r="C204" s="453"/>
      <c r="D204" s="453"/>
      <c r="E204" s="453"/>
      <c r="F204" s="453"/>
      <c r="G204" s="453"/>
      <c r="H204" s="454" t="s">
        <v>347</v>
      </c>
      <c r="I204" s="454"/>
      <c r="J204" s="454"/>
      <c r="K204" s="454"/>
      <c r="L204" s="454"/>
      <c r="M204" s="454"/>
      <c r="N204" s="454"/>
      <c r="O204" s="454"/>
      <c r="P204" s="454"/>
      <c r="Q204" s="454"/>
      <c r="R204" s="454"/>
      <c r="S204" s="454"/>
      <c r="T204" s="454"/>
      <c r="U204" s="454"/>
      <c r="V204" s="454"/>
      <c r="W204" s="454"/>
      <c r="X204" s="454"/>
      <c r="Y204" s="454"/>
      <c r="Z204" s="454"/>
      <c r="AA204" s="454"/>
      <c r="AB204" s="454"/>
      <c r="AC204" s="454"/>
      <c r="AD204" s="454"/>
      <c r="AE204" s="454"/>
      <c r="AF204" s="454"/>
      <c r="AG204" s="454"/>
      <c r="AH204" s="454"/>
      <c r="AI204" s="454"/>
      <c r="AJ204" s="454"/>
      <c r="AK204" s="454"/>
      <c r="AL204" s="454"/>
      <c r="AM204" s="454"/>
      <c r="AN204" s="454"/>
      <c r="AO204" s="454"/>
      <c r="AP204" s="454"/>
      <c r="AQ204" s="454"/>
      <c r="AR204" s="454"/>
      <c r="AS204" s="454"/>
      <c r="AT204" s="454"/>
      <c r="AU204" s="454"/>
      <c r="AV204" s="454"/>
      <c r="AW204" s="454"/>
      <c r="AX204" s="454"/>
      <c r="AY204" s="454"/>
      <c r="AZ204" s="454"/>
      <c r="BA204" s="454"/>
      <c r="BB204" s="454"/>
      <c r="BC204" s="454"/>
      <c r="BD204" s="431" t="s">
        <v>339</v>
      </c>
      <c r="BE204" s="431"/>
      <c r="BF204" s="431"/>
      <c r="BG204" s="431"/>
      <c r="BH204" s="431"/>
      <c r="BI204" s="431"/>
      <c r="BJ204" s="431"/>
      <c r="BK204" s="431"/>
      <c r="BL204" s="431"/>
      <c r="BM204" s="431"/>
      <c r="BN204" s="431"/>
      <c r="BO204" s="431"/>
      <c r="BP204" s="431"/>
      <c r="BQ204" s="431"/>
      <c r="BR204" s="431"/>
      <c r="BS204" s="431"/>
      <c r="BT204" s="431">
        <v>1</v>
      </c>
      <c r="BU204" s="431"/>
      <c r="BV204" s="431"/>
      <c r="BW204" s="431"/>
      <c r="BX204" s="431"/>
      <c r="BY204" s="431"/>
      <c r="BZ204" s="431"/>
      <c r="CA204" s="431"/>
      <c r="CB204" s="431"/>
      <c r="CC204" s="431"/>
      <c r="CD204" s="431"/>
      <c r="CE204" s="431"/>
      <c r="CF204" s="431"/>
      <c r="CG204" s="431"/>
      <c r="CH204" s="431"/>
      <c r="CI204" s="431"/>
      <c r="CJ204" s="424">
        <v>12700</v>
      </c>
      <c r="CK204" s="424"/>
      <c r="CL204" s="424"/>
      <c r="CM204" s="424"/>
      <c r="CN204" s="424"/>
      <c r="CO204" s="424"/>
      <c r="CP204" s="424"/>
      <c r="CQ204" s="424"/>
      <c r="CR204" s="424"/>
      <c r="CS204" s="424"/>
      <c r="CT204" s="424"/>
      <c r="CU204" s="424"/>
      <c r="CV204" s="424"/>
      <c r="CW204" s="424"/>
      <c r="CX204" s="424"/>
      <c r="CY204" s="424"/>
      <c r="CZ204" s="424"/>
      <c r="DA204" s="424"/>
    </row>
    <row r="205" spans="1:105" s="124" customFormat="1" ht="14.25">
      <c r="A205" s="425"/>
      <c r="B205" s="425"/>
      <c r="C205" s="425"/>
      <c r="D205" s="425"/>
      <c r="E205" s="425"/>
      <c r="F205" s="425"/>
      <c r="G205" s="425"/>
      <c r="H205" s="454"/>
      <c r="I205" s="454"/>
      <c r="J205" s="454"/>
      <c r="K205" s="454"/>
      <c r="L205" s="454"/>
      <c r="M205" s="454"/>
      <c r="N205" s="454"/>
      <c r="O205" s="454"/>
      <c r="P205" s="454"/>
      <c r="Q205" s="454"/>
      <c r="R205" s="454"/>
      <c r="S205" s="454"/>
      <c r="T205" s="454"/>
      <c r="U205" s="454"/>
      <c r="V205" s="454"/>
      <c r="W205" s="454"/>
      <c r="X205" s="454"/>
      <c r="Y205" s="454"/>
      <c r="Z205" s="454"/>
      <c r="AA205" s="454"/>
      <c r="AB205" s="454"/>
      <c r="AC205" s="454"/>
      <c r="AD205" s="454"/>
      <c r="AE205" s="454"/>
      <c r="AF205" s="454"/>
      <c r="AG205" s="454"/>
      <c r="AH205" s="454"/>
      <c r="AI205" s="454"/>
      <c r="AJ205" s="454"/>
      <c r="AK205" s="454"/>
      <c r="AL205" s="454"/>
      <c r="AM205" s="454"/>
      <c r="AN205" s="454"/>
      <c r="AO205" s="454"/>
      <c r="AP205" s="454"/>
      <c r="AQ205" s="454"/>
      <c r="AR205" s="454"/>
      <c r="AS205" s="454"/>
      <c r="AT205" s="454"/>
      <c r="AU205" s="454"/>
      <c r="AV205" s="454"/>
      <c r="AW205" s="454"/>
      <c r="AX205" s="454"/>
      <c r="AY205" s="454"/>
      <c r="AZ205" s="454"/>
      <c r="BA205" s="454"/>
      <c r="BB205" s="454"/>
      <c r="BC205" s="454"/>
      <c r="BD205" s="431"/>
      <c r="BE205" s="431"/>
      <c r="BF205" s="431"/>
      <c r="BG205" s="431"/>
      <c r="BH205" s="431"/>
      <c r="BI205" s="431"/>
      <c r="BJ205" s="431"/>
      <c r="BK205" s="431"/>
      <c r="BL205" s="431"/>
      <c r="BM205" s="431"/>
      <c r="BN205" s="431"/>
      <c r="BO205" s="431"/>
      <c r="BP205" s="431"/>
      <c r="BQ205" s="431"/>
      <c r="BR205" s="431"/>
      <c r="BS205" s="431"/>
      <c r="BT205" s="431"/>
      <c r="BU205" s="431"/>
      <c r="BV205" s="431"/>
      <c r="BW205" s="431"/>
      <c r="BX205" s="431"/>
      <c r="BY205" s="431"/>
      <c r="BZ205" s="431"/>
      <c r="CA205" s="431"/>
      <c r="CB205" s="431"/>
      <c r="CC205" s="431"/>
      <c r="CD205" s="431"/>
      <c r="CE205" s="431"/>
      <c r="CF205" s="431"/>
      <c r="CG205" s="431"/>
      <c r="CH205" s="431"/>
      <c r="CI205" s="431"/>
      <c r="CJ205" s="424"/>
      <c r="CK205" s="424"/>
      <c r="CL205" s="424"/>
      <c r="CM205" s="424"/>
      <c r="CN205" s="424"/>
      <c r="CO205" s="424"/>
      <c r="CP205" s="424"/>
      <c r="CQ205" s="424"/>
      <c r="CR205" s="424"/>
      <c r="CS205" s="424"/>
      <c r="CT205" s="424"/>
      <c r="CU205" s="424"/>
      <c r="CV205" s="424"/>
      <c r="CW205" s="424"/>
      <c r="CX205" s="424"/>
      <c r="CY205" s="424"/>
      <c r="CZ205" s="424"/>
      <c r="DA205" s="424"/>
    </row>
    <row r="206" spans="1:105" s="124" customFormat="1" ht="14.25">
      <c r="A206" s="453"/>
      <c r="B206" s="453"/>
      <c r="C206" s="453"/>
      <c r="D206" s="453"/>
      <c r="E206" s="453"/>
      <c r="F206" s="453"/>
      <c r="G206" s="453"/>
      <c r="H206" s="437" t="s">
        <v>196</v>
      </c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  <c r="V206" s="437"/>
      <c r="W206" s="437"/>
      <c r="X206" s="437"/>
      <c r="Y206" s="437"/>
      <c r="Z206" s="437"/>
      <c r="AA206" s="437"/>
      <c r="AB206" s="437"/>
      <c r="AC206" s="437"/>
      <c r="AD206" s="437"/>
      <c r="AE206" s="437"/>
      <c r="AF206" s="437"/>
      <c r="AG206" s="437"/>
      <c r="AH206" s="437"/>
      <c r="AI206" s="437"/>
      <c r="AJ206" s="437"/>
      <c r="AK206" s="437"/>
      <c r="AL206" s="437"/>
      <c r="AM206" s="437"/>
      <c r="AN206" s="437"/>
      <c r="AO206" s="437"/>
      <c r="AP206" s="437"/>
      <c r="AQ206" s="437"/>
      <c r="AR206" s="437"/>
      <c r="AS206" s="437"/>
      <c r="AT206" s="437"/>
      <c r="AU206" s="437"/>
      <c r="AV206" s="437"/>
      <c r="AW206" s="437"/>
      <c r="AX206" s="437"/>
      <c r="AY206" s="437"/>
      <c r="AZ206" s="437"/>
      <c r="BA206" s="437"/>
      <c r="BB206" s="437"/>
      <c r="BC206" s="438"/>
      <c r="BD206" s="442" t="s">
        <v>178</v>
      </c>
      <c r="BE206" s="442"/>
      <c r="BF206" s="442"/>
      <c r="BG206" s="442"/>
      <c r="BH206" s="442"/>
      <c r="BI206" s="442"/>
      <c r="BJ206" s="442"/>
      <c r="BK206" s="442"/>
      <c r="BL206" s="442"/>
      <c r="BM206" s="442"/>
      <c r="BN206" s="442"/>
      <c r="BO206" s="442"/>
      <c r="BP206" s="442"/>
      <c r="BQ206" s="442"/>
      <c r="BR206" s="442"/>
      <c r="BS206" s="442"/>
      <c r="BT206" s="442" t="s">
        <v>178</v>
      </c>
      <c r="BU206" s="442"/>
      <c r="BV206" s="442"/>
      <c r="BW206" s="442"/>
      <c r="BX206" s="442"/>
      <c r="BY206" s="442"/>
      <c r="BZ206" s="442"/>
      <c r="CA206" s="442"/>
      <c r="CB206" s="442"/>
      <c r="CC206" s="442"/>
      <c r="CD206" s="442"/>
      <c r="CE206" s="442"/>
      <c r="CF206" s="442"/>
      <c r="CG206" s="442"/>
      <c r="CH206" s="442"/>
      <c r="CI206" s="442"/>
      <c r="CJ206" s="428">
        <f>SUM(CJ203:CJ205)</f>
        <v>30700</v>
      </c>
      <c r="CK206" s="428"/>
      <c r="CL206" s="428"/>
      <c r="CM206" s="428"/>
      <c r="CN206" s="428"/>
      <c r="CO206" s="428"/>
      <c r="CP206" s="428"/>
      <c r="CQ206" s="428"/>
      <c r="CR206" s="428"/>
      <c r="CS206" s="428"/>
      <c r="CT206" s="428"/>
      <c r="CU206" s="428"/>
      <c r="CV206" s="428"/>
      <c r="CW206" s="428"/>
      <c r="CX206" s="428"/>
      <c r="CY206" s="428"/>
      <c r="CZ206" s="428"/>
      <c r="DA206" s="428"/>
    </row>
    <row r="207" spans="1:105" s="124" customFormat="1" ht="14.25">
      <c r="A207" s="133"/>
      <c r="B207" s="133"/>
      <c r="C207" s="133"/>
      <c r="D207" s="133"/>
      <c r="E207" s="133"/>
      <c r="F207" s="133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</row>
    <row r="208" spans="1:105" s="124" customFormat="1" ht="33" customHeight="1">
      <c r="A208" s="452" t="s">
        <v>348</v>
      </c>
      <c r="B208" s="452"/>
      <c r="C208" s="452"/>
      <c r="D208" s="452"/>
      <c r="E208" s="452"/>
      <c r="F208" s="452"/>
      <c r="G208" s="452"/>
      <c r="H208" s="452"/>
      <c r="I208" s="452"/>
      <c r="J208" s="452"/>
      <c r="K208" s="452"/>
      <c r="L208" s="452"/>
      <c r="M208" s="452"/>
      <c r="N208" s="452"/>
      <c r="O208" s="452"/>
      <c r="P208" s="452"/>
      <c r="Q208" s="452"/>
      <c r="R208" s="452"/>
      <c r="S208" s="452"/>
      <c r="T208" s="452"/>
      <c r="U208" s="452"/>
      <c r="V208" s="452"/>
      <c r="W208" s="452"/>
      <c r="X208" s="452"/>
      <c r="Y208" s="452"/>
      <c r="Z208" s="452"/>
      <c r="AA208" s="452"/>
      <c r="AB208" s="452"/>
      <c r="AC208" s="452"/>
      <c r="AD208" s="452"/>
      <c r="AE208" s="452"/>
      <c r="AF208" s="452"/>
      <c r="AG208" s="452"/>
      <c r="AH208" s="452"/>
      <c r="AI208" s="452"/>
      <c r="AJ208" s="452"/>
      <c r="AK208" s="452"/>
      <c r="AL208" s="452"/>
      <c r="AM208" s="452"/>
      <c r="AN208" s="452"/>
      <c r="AO208" s="452"/>
      <c r="AP208" s="452"/>
      <c r="AQ208" s="452"/>
      <c r="AR208" s="452"/>
      <c r="AS208" s="452"/>
      <c r="AT208" s="452"/>
      <c r="AU208" s="452"/>
      <c r="AV208" s="452"/>
      <c r="AW208" s="452"/>
      <c r="AX208" s="452"/>
      <c r="AY208" s="452"/>
      <c r="AZ208" s="452"/>
      <c r="BA208" s="452"/>
      <c r="BB208" s="452"/>
      <c r="BC208" s="452"/>
      <c r="BD208" s="452"/>
      <c r="BE208" s="452"/>
      <c r="BF208" s="452"/>
      <c r="BG208" s="452"/>
      <c r="BH208" s="452"/>
      <c r="BI208" s="452"/>
      <c r="BJ208" s="452"/>
      <c r="BK208" s="452"/>
      <c r="BL208" s="452"/>
      <c r="BM208" s="452"/>
      <c r="BN208" s="452"/>
      <c r="BO208" s="452"/>
      <c r="BP208" s="452"/>
      <c r="BQ208" s="452"/>
      <c r="BR208" s="452"/>
      <c r="BS208" s="452"/>
      <c r="BT208" s="452"/>
      <c r="BU208" s="452"/>
      <c r="BV208" s="452"/>
      <c r="BW208" s="452"/>
      <c r="BX208" s="452"/>
      <c r="BY208" s="452"/>
      <c r="BZ208" s="452"/>
      <c r="CA208" s="452"/>
      <c r="CB208" s="452"/>
      <c r="CC208" s="452"/>
      <c r="CD208" s="452"/>
      <c r="CE208" s="452"/>
      <c r="CF208" s="452"/>
      <c r="CG208" s="452"/>
      <c r="CH208" s="452"/>
      <c r="CI208" s="452"/>
      <c r="CJ208" s="452"/>
      <c r="CK208" s="452"/>
      <c r="CL208" s="452"/>
      <c r="CM208" s="452"/>
      <c r="CN208" s="452"/>
      <c r="CO208" s="452"/>
      <c r="CP208" s="452"/>
      <c r="CQ208" s="452"/>
      <c r="CR208" s="452"/>
      <c r="CS208" s="452"/>
      <c r="CT208" s="452"/>
      <c r="CU208" s="452"/>
      <c r="CV208" s="452"/>
      <c r="CW208" s="452"/>
      <c r="CX208" s="452"/>
      <c r="CY208" s="452"/>
      <c r="CZ208" s="452"/>
      <c r="DA208" s="452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14.25">
      <c r="A210" s="453" t="s">
        <v>44</v>
      </c>
      <c r="B210" s="453"/>
      <c r="C210" s="453"/>
      <c r="D210" s="453"/>
      <c r="E210" s="453"/>
      <c r="F210" s="453"/>
      <c r="G210" s="453"/>
      <c r="H210" s="454" t="s">
        <v>349</v>
      </c>
      <c r="I210" s="454"/>
      <c r="J210" s="454"/>
      <c r="K210" s="454"/>
      <c r="L210" s="454"/>
      <c r="M210" s="454"/>
      <c r="N210" s="454"/>
      <c r="O210" s="454"/>
      <c r="P210" s="454"/>
      <c r="Q210" s="454"/>
      <c r="R210" s="454"/>
      <c r="S210" s="454"/>
      <c r="T210" s="454"/>
      <c r="U210" s="454"/>
      <c r="V210" s="454"/>
      <c r="W210" s="454"/>
      <c r="X210" s="454"/>
      <c r="Y210" s="454"/>
      <c r="Z210" s="454"/>
      <c r="AA210" s="454"/>
      <c r="AB210" s="454"/>
      <c r="AC210" s="454"/>
      <c r="AD210" s="454"/>
      <c r="AE210" s="454"/>
      <c r="AF210" s="454"/>
      <c r="AG210" s="454"/>
      <c r="AH210" s="454"/>
      <c r="AI210" s="454"/>
      <c r="AJ210" s="454"/>
      <c r="AK210" s="454"/>
      <c r="AL210" s="454"/>
      <c r="AM210" s="454"/>
      <c r="AN210" s="454"/>
      <c r="AO210" s="454"/>
      <c r="AP210" s="454"/>
      <c r="AQ210" s="454"/>
      <c r="AR210" s="454"/>
      <c r="AS210" s="454"/>
      <c r="AT210" s="454"/>
      <c r="AU210" s="454"/>
      <c r="AV210" s="454"/>
      <c r="AW210" s="454"/>
      <c r="AX210" s="454"/>
      <c r="AY210" s="454"/>
      <c r="AZ210" s="454"/>
      <c r="BA210" s="454"/>
      <c r="BB210" s="454"/>
      <c r="BC210" s="454"/>
      <c r="BD210" s="431" t="s">
        <v>339</v>
      </c>
      <c r="BE210" s="431"/>
      <c r="BF210" s="431"/>
      <c r="BG210" s="431"/>
      <c r="BH210" s="431"/>
      <c r="BI210" s="431"/>
      <c r="BJ210" s="431"/>
      <c r="BK210" s="431"/>
      <c r="BL210" s="431"/>
      <c r="BM210" s="431"/>
      <c r="BN210" s="431"/>
      <c r="BO210" s="431"/>
      <c r="BP210" s="431"/>
      <c r="BQ210" s="431"/>
      <c r="BR210" s="431"/>
      <c r="BS210" s="431"/>
      <c r="BT210" s="431">
        <v>12</v>
      </c>
      <c r="BU210" s="431"/>
      <c r="BV210" s="431"/>
      <c r="BW210" s="431"/>
      <c r="BX210" s="431"/>
      <c r="BY210" s="431"/>
      <c r="BZ210" s="431"/>
      <c r="CA210" s="431"/>
      <c r="CB210" s="431"/>
      <c r="CC210" s="431"/>
      <c r="CD210" s="431"/>
      <c r="CE210" s="431"/>
      <c r="CF210" s="431"/>
      <c r="CG210" s="431"/>
      <c r="CH210" s="431"/>
      <c r="CI210" s="431"/>
      <c r="CJ210" s="424">
        <v>100000</v>
      </c>
      <c r="CK210" s="424"/>
      <c r="CL210" s="424"/>
      <c r="CM210" s="424"/>
      <c r="CN210" s="424"/>
      <c r="CO210" s="424"/>
      <c r="CP210" s="424"/>
      <c r="CQ210" s="424"/>
      <c r="CR210" s="424"/>
      <c r="CS210" s="424"/>
      <c r="CT210" s="424"/>
      <c r="CU210" s="424"/>
      <c r="CV210" s="424"/>
      <c r="CW210" s="424"/>
      <c r="CX210" s="424"/>
      <c r="CY210" s="424"/>
      <c r="CZ210" s="424"/>
      <c r="DA210" s="424"/>
    </row>
    <row r="211" spans="1:105" s="124" customFormat="1" ht="14.25">
      <c r="A211" s="453" t="s">
        <v>218</v>
      </c>
      <c r="B211" s="453"/>
      <c r="C211" s="453"/>
      <c r="D211" s="453"/>
      <c r="E211" s="453"/>
      <c r="F211" s="453"/>
      <c r="G211" s="453"/>
      <c r="H211" s="454" t="s">
        <v>350</v>
      </c>
      <c r="I211" s="454"/>
      <c r="J211" s="454"/>
      <c r="K211" s="454"/>
      <c r="L211" s="454"/>
      <c r="M211" s="454"/>
      <c r="N211" s="454"/>
      <c r="O211" s="454"/>
      <c r="P211" s="454"/>
      <c r="Q211" s="454"/>
      <c r="R211" s="454"/>
      <c r="S211" s="454"/>
      <c r="T211" s="454"/>
      <c r="U211" s="454"/>
      <c r="V211" s="454"/>
      <c r="W211" s="454"/>
      <c r="X211" s="454"/>
      <c r="Y211" s="454"/>
      <c r="Z211" s="454"/>
      <c r="AA211" s="454"/>
      <c r="AB211" s="454"/>
      <c r="AC211" s="454"/>
      <c r="AD211" s="454"/>
      <c r="AE211" s="454"/>
      <c r="AF211" s="454"/>
      <c r="AG211" s="454"/>
      <c r="AH211" s="454"/>
      <c r="AI211" s="454"/>
      <c r="AJ211" s="454"/>
      <c r="AK211" s="454"/>
      <c r="AL211" s="454"/>
      <c r="AM211" s="454"/>
      <c r="AN211" s="454"/>
      <c r="AO211" s="454"/>
      <c r="AP211" s="454"/>
      <c r="AQ211" s="454"/>
      <c r="AR211" s="454"/>
      <c r="AS211" s="454"/>
      <c r="AT211" s="454"/>
      <c r="AU211" s="454"/>
      <c r="AV211" s="454"/>
      <c r="AW211" s="454"/>
      <c r="AX211" s="454"/>
      <c r="AY211" s="454"/>
      <c r="AZ211" s="454"/>
      <c r="BA211" s="454"/>
      <c r="BB211" s="454"/>
      <c r="BC211" s="454"/>
      <c r="BD211" s="431" t="s">
        <v>339</v>
      </c>
      <c r="BE211" s="431"/>
      <c r="BF211" s="431"/>
      <c r="BG211" s="431"/>
      <c r="BH211" s="431"/>
      <c r="BI211" s="431"/>
      <c r="BJ211" s="431"/>
      <c r="BK211" s="431"/>
      <c r="BL211" s="431"/>
      <c r="BM211" s="431"/>
      <c r="BN211" s="431"/>
      <c r="BO211" s="431"/>
      <c r="BP211" s="431"/>
      <c r="BQ211" s="431"/>
      <c r="BR211" s="431"/>
      <c r="BS211" s="431"/>
      <c r="BT211" s="431">
        <v>1</v>
      </c>
      <c r="BU211" s="431"/>
      <c r="BV211" s="431"/>
      <c r="BW211" s="431"/>
      <c r="BX211" s="431"/>
      <c r="BY211" s="431"/>
      <c r="BZ211" s="431"/>
      <c r="CA211" s="431"/>
      <c r="CB211" s="431"/>
      <c r="CC211" s="431"/>
      <c r="CD211" s="431"/>
      <c r="CE211" s="431"/>
      <c r="CF211" s="431"/>
      <c r="CG211" s="431"/>
      <c r="CH211" s="431"/>
      <c r="CI211" s="431"/>
      <c r="CJ211" s="424">
        <v>35000</v>
      </c>
      <c r="CK211" s="424"/>
      <c r="CL211" s="424"/>
      <c r="CM211" s="424"/>
      <c r="CN211" s="424"/>
      <c r="CO211" s="424"/>
      <c r="CP211" s="424"/>
      <c r="CQ211" s="424"/>
      <c r="CR211" s="424"/>
      <c r="CS211" s="424"/>
      <c r="CT211" s="424"/>
      <c r="CU211" s="424"/>
      <c r="CV211" s="424"/>
      <c r="CW211" s="424"/>
      <c r="CX211" s="424"/>
      <c r="CY211" s="424"/>
      <c r="CZ211" s="424"/>
      <c r="DA211" s="424"/>
    </row>
    <row r="212" spans="1:105" s="124" customFormat="1" ht="14.25">
      <c r="A212" s="453" t="s">
        <v>229</v>
      </c>
      <c r="B212" s="453"/>
      <c r="C212" s="453"/>
      <c r="D212" s="453"/>
      <c r="E212" s="453"/>
      <c r="F212" s="453"/>
      <c r="G212" s="453"/>
      <c r="H212" s="454" t="s">
        <v>351</v>
      </c>
      <c r="I212" s="454"/>
      <c r="J212" s="454"/>
      <c r="K212" s="454"/>
      <c r="L212" s="454"/>
      <c r="M212" s="454"/>
      <c r="N212" s="454"/>
      <c r="O212" s="454"/>
      <c r="P212" s="454"/>
      <c r="Q212" s="454"/>
      <c r="R212" s="454"/>
      <c r="S212" s="454"/>
      <c r="T212" s="454"/>
      <c r="U212" s="454"/>
      <c r="V212" s="454"/>
      <c r="W212" s="454"/>
      <c r="X212" s="454"/>
      <c r="Y212" s="454"/>
      <c r="Z212" s="454"/>
      <c r="AA212" s="454"/>
      <c r="AB212" s="454"/>
      <c r="AC212" s="454"/>
      <c r="AD212" s="454"/>
      <c r="AE212" s="454"/>
      <c r="AF212" s="454"/>
      <c r="AG212" s="454"/>
      <c r="AH212" s="454"/>
      <c r="AI212" s="454"/>
      <c r="AJ212" s="454"/>
      <c r="AK212" s="454"/>
      <c r="AL212" s="454"/>
      <c r="AM212" s="454"/>
      <c r="AN212" s="454"/>
      <c r="AO212" s="454"/>
      <c r="AP212" s="454"/>
      <c r="AQ212" s="454"/>
      <c r="AR212" s="454"/>
      <c r="AS212" s="454"/>
      <c r="AT212" s="454"/>
      <c r="AU212" s="454"/>
      <c r="AV212" s="454"/>
      <c r="AW212" s="454"/>
      <c r="AX212" s="454"/>
      <c r="AY212" s="454"/>
      <c r="AZ212" s="454"/>
      <c r="BA212" s="454"/>
      <c r="BB212" s="454"/>
      <c r="BC212" s="454"/>
      <c r="BD212" s="431" t="s">
        <v>339</v>
      </c>
      <c r="BE212" s="431"/>
      <c r="BF212" s="431"/>
      <c r="BG212" s="431"/>
      <c r="BH212" s="431"/>
      <c r="BI212" s="431"/>
      <c r="BJ212" s="431"/>
      <c r="BK212" s="431"/>
      <c r="BL212" s="431"/>
      <c r="BM212" s="431"/>
      <c r="BN212" s="431"/>
      <c r="BO212" s="431"/>
      <c r="BP212" s="431"/>
      <c r="BQ212" s="431"/>
      <c r="BR212" s="431"/>
      <c r="BS212" s="431"/>
      <c r="BT212" s="431">
        <v>1</v>
      </c>
      <c r="BU212" s="431"/>
      <c r="BV212" s="431"/>
      <c r="BW212" s="431"/>
      <c r="BX212" s="431"/>
      <c r="BY212" s="431"/>
      <c r="BZ212" s="431"/>
      <c r="CA212" s="431"/>
      <c r="CB212" s="431"/>
      <c r="CC212" s="431"/>
      <c r="CD212" s="431"/>
      <c r="CE212" s="431"/>
      <c r="CF212" s="431"/>
      <c r="CG212" s="431"/>
      <c r="CH212" s="431"/>
      <c r="CI212" s="431"/>
      <c r="CJ212" s="424">
        <v>47000</v>
      </c>
      <c r="CK212" s="424"/>
      <c r="CL212" s="424"/>
      <c r="CM212" s="424"/>
      <c r="CN212" s="424"/>
      <c r="CO212" s="424"/>
      <c r="CP212" s="424"/>
      <c r="CQ212" s="424"/>
      <c r="CR212" s="424"/>
      <c r="CS212" s="424"/>
      <c r="CT212" s="424"/>
      <c r="CU212" s="424"/>
      <c r="CV212" s="424"/>
      <c r="CW212" s="424"/>
      <c r="CX212" s="424"/>
      <c r="CY212" s="424"/>
      <c r="CZ212" s="424"/>
      <c r="DA212" s="424"/>
    </row>
    <row r="213" spans="1:105" s="124" customFormat="1" ht="14.25">
      <c r="A213" s="425" t="s">
        <v>287</v>
      </c>
      <c r="B213" s="425"/>
      <c r="C213" s="425"/>
      <c r="D213" s="425"/>
      <c r="E213" s="425"/>
      <c r="F213" s="425"/>
      <c r="G213" s="425"/>
      <c r="H213" s="454" t="s">
        <v>352</v>
      </c>
      <c r="I213" s="454"/>
      <c r="J213" s="454"/>
      <c r="K213" s="454"/>
      <c r="L213" s="454"/>
      <c r="M213" s="454"/>
      <c r="N213" s="454"/>
      <c r="O213" s="454"/>
      <c r="P213" s="454"/>
      <c r="Q213" s="454"/>
      <c r="R213" s="454"/>
      <c r="S213" s="454"/>
      <c r="T213" s="454"/>
      <c r="U213" s="454"/>
      <c r="V213" s="454"/>
      <c r="W213" s="454"/>
      <c r="X213" s="454"/>
      <c r="Y213" s="454"/>
      <c r="Z213" s="454"/>
      <c r="AA213" s="454"/>
      <c r="AB213" s="454"/>
      <c r="AC213" s="454"/>
      <c r="AD213" s="454"/>
      <c r="AE213" s="454"/>
      <c r="AF213" s="454"/>
      <c r="AG213" s="454"/>
      <c r="AH213" s="454"/>
      <c r="AI213" s="454"/>
      <c r="AJ213" s="454"/>
      <c r="AK213" s="454"/>
      <c r="AL213" s="454"/>
      <c r="AM213" s="454"/>
      <c r="AN213" s="454"/>
      <c r="AO213" s="454"/>
      <c r="AP213" s="454"/>
      <c r="AQ213" s="454"/>
      <c r="AR213" s="454"/>
      <c r="AS213" s="454"/>
      <c r="AT213" s="454"/>
      <c r="AU213" s="454"/>
      <c r="AV213" s="454"/>
      <c r="AW213" s="454"/>
      <c r="AX213" s="454"/>
      <c r="AY213" s="454"/>
      <c r="AZ213" s="454"/>
      <c r="BA213" s="454"/>
      <c r="BB213" s="454"/>
      <c r="BC213" s="454"/>
      <c r="BD213" s="431" t="s">
        <v>339</v>
      </c>
      <c r="BE213" s="431"/>
      <c r="BF213" s="431"/>
      <c r="BG213" s="431"/>
      <c r="BH213" s="431"/>
      <c r="BI213" s="431"/>
      <c r="BJ213" s="431"/>
      <c r="BK213" s="431"/>
      <c r="BL213" s="431"/>
      <c r="BM213" s="431"/>
      <c r="BN213" s="431"/>
      <c r="BO213" s="431"/>
      <c r="BP213" s="431"/>
      <c r="BQ213" s="431"/>
      <c r="BR213" s="431"/>
      <c r="BS213" s="431"/>
      <c r="BT213" s="431">
        <v>1</v>
      </c>
      <c r="BU213" s="431"/>
      <c r="BV213" s="431"/>
      <c r="BW213" s="431"/>
      <c r="BX213" s="431"/>
      <c r="BY213" s="431"/>
      <c r="BZ213" s="431"/>
      <c r="CA213" s="431"/>
      <c r="CB213" s="431"/>
      <c r="CC213" s="431"/>
      <c r="CD213" s="431"/>
      <c r="CE213" s="431"/>
      <c r="CF213" s="431"/>
      <c r="CG213" s="431"/>
      <c r="CH213" s="431"/>
      <c r="CI213" s="431"/>
      <c r="CJ213" s="424">
        <v>99800</v>
      </c>
      <c r="CK213" s="424"/>
      <c r="CL213" s="424"/>
      <c r="CM213" s="424"/>
      <c r="CN213" s="424"/>
      <c r="CO213" s="424"/>
      <c r="CP213" s="424"/>
      <c r="CQ213" s="424"/>
      <c r="CR213" s="424"/>
      <c r="CS213" s="424"/>
      <c r="CT213" s="424"/>
      <c r="CU213" s="424"/>
      <c r="CV213" s="424"/>
      <c r="CW213" s="424"/>
      <c r="CX213" s="424"/>
      <c r="CY213" s="424"/>
      <c r="CZ213" s="424"/>
      <c r="DA213" s="424"/>
    </row>
    <row r="214" spans="1:105" s="124" customFormat="1" ht="14.25">
      <c r="A214" s="425"/>
      <c r="B214" s="425"/>
      <c r="C214" s="425"/>
      <c r="D214" s="425"/>
      <c r="E214" s="425"/>
      <c r="F214" s="425"/>
      <c r="G214" s="425"/>
      <c r="H214" s="454"/>
      <c r="I214" s="454"/>
      <c r="J214" s="454"/>
      <c r="K214" s="454"/>
      <c r="L214" s="454"/>
      <c r="M214" s="454"/>
      <c r="N214" s="454"/>
      <c r="O214" s="454"/>
      <c r="P214" s="454"/>
      <c r="Q214" s="454"/>
      <c r="R214" s="454"/>
      <c r="S214" s="454"/>
      <c r="T214" s="454"/>
      <c r="U214" s="454"/>
      <c r="V214" s="454"/>
      <c r="W214" s="454"/>
      <c r="X214" s="454"/>
      <c r="Y214" s="454"/>
      <c r="Z214" s="454"/>
      <c r="AA214" s="454"/>
      <c r="AB214" s="454"/>
      <c r="AC214" s="454"/>
      <c r="AD214" s="454"/>
      <c r="AE214" s="454"/>
      <c r="AF214" s="454"/>
      <c r="AG214" s="454"/>
      <c r="AH214" s="454"/>
      <c r="AI214" s="454"/>
      <c r="AJ214" s="454"/>
      <c r="AK214" s="454"/>
      <c r="AL214" s="454"/>
      <c r="AM214" s="454"/>
      <c r="AN214" s="454"/>
      <c r="AO214" s="454"/>
      <c r="AP214" s="454"/>
      <c r="AQ214" s="454"/>
      <c r="AR214" s="454"/>
      <c r="AS214" s="454"/>
      <c r="AT214" s="454"/>
      <c r="AU214" s="454"/>
      <c r="AV214" s="454"/>
      <c r="AW214" s="454"/>
      <c r="AX214" s="454"/>
      <c r="AY214" s="454"/>
      <c r="AZ214" s="454"/>
      <c r="BA214" s="454"/>
      <c r="BB214" s="454"/>
      <c r="BC214" s="454"/>
      <c r="BD214" s="431"/>
      <c r="BE214" s="431"/>
      <c r="BF214" s="431"/>
      <c r="BG214" s="431"/>
      <c r="BH214" s="431"/>
      <c r="BI214" s="431"/>
      <c r="BJ214" s="431"/>
      <c r="BK214" s="431"/>
      <c r="BL214" s="431"/>
      <c r="BM214" s="431"/>
      <c r="BN214" s="431"/>
      <c r="BO214" s="431"/>
      <c r="BP214" s="431"/>
      <c r="BQ214" s="431"/>
      <c r="BR214" s="431"/>
      <c r="BS214" s="431"/>
      <c r="BT214" s="431"/>
      <c r="BU214" s="431"/>
      <c r="BV214" s="431"/>
      <c r="BW214" s="431"/>
      <c r="BX214" s="431"/>
      <c r="BY214" s="431"/>
      <c r="BZ214" s="431"/>
      <c r="CA214" s="431"/>
      <c r="CB214" s="431"/>
      <c r="CC214" s="431"/>
      <c r="CD214" s="431"/>
      <c r="CE214" s="431"/>
      <c r="CF214" s="431"/>
      <c r="CG214" s="431"/>
      <c r="CH214" s="431"/>
      <c r="CI214" s="431"/>
      <c r="CJ214" s="424"/>
      <c r="CK214" s="424"/>
      <c r="CL214" s="424"/>
      <c r="CM214" s="424"/>
      <c r="CN214" s="424"/>
      <c r="CO214" s="424"/>
      <c r="CP214" s="424"/>
      <c r="CQ214" s="424"/>
      <c r="CR214" s="424"/>
      <c r="CS214" s="424"/>
      <c r="CT214" s="424"/>
      <c r="CU214" s="424"/>
      <c r="CV214" s="424"/>
      <c r="CW214" s="424"/>
      <c r="CX214" s="424"/>
      <c r="CY214" s="424"/>
      <c r="CZ214" s="424"/>
      <c r="DA214" s="424"/>
    </row>
    <row r="215" spans="1:105" s="124" customFormat="1" ht="14.25">
      <c r="A215" s="453"/>
      <c r="B215" s="453"/>
      <c r="C215" s="453"/>
      <c r="D215" s="453"/>
      <c r="E215" s="453"/>
      <c r="F215" s="453"/>
      <c r="G215" s="453"/>
      <c r="H215" s="437" t="s">
        <v>196</v>
      </c>
      <c r="I215" s="437"/>
      <c r="J215" s="437"/>
      <c r="K215" s="437"/>
      <c r="L215" s="437"/>
      <c r="M215" s="437"/>
      <c r="N215" s="437"/>
      <c r="O215" s="437"/>
      <c r="P215" s="437"/>
      <c r="Q215" s="437"/>
      <c r="R215" s="437"/>
      <c r="S215" s="437"/>
      <c r="T215" s="437"/>
      <c r="U215" s="437"/>
      <c r="V215" s="437"/>
      <c r="W215" s="437"/>
      <c r="X215" s="437"/>
      <c r="Y215" s="437"/>
      <c r="Z215" s="437"/>
      <c r="AA215" s="437"/>
      <c r="AB215" s="437"/>
      <c r="AC215" s="437"/>
      <c r="AD215" s="437"/>
      <c r="AE215" s="437"/>
      <c r="AF215" s="437"/>
      <c r="AG215" s="437"/>
      <c r="AH215" s="437"/>
      <c r="AI215" s="437"/>
      <c r="AJ215" s="437"/>
      <c r="AK215" s="437"/>
      <c r="AL215" s="437"/>
      <c r="AM215" s="437"/>
      <c r="AN215" s="437"/>
      <c r="AO215" s="437"/>
      <c r="AP215" s="437"/>
      <c r="AQ215" s="437"/>
      <c r="AR215" s="437"/>
      <c r="AS215" s="437"/>
      <c r="AT215" s="437"/>
      <c r="AU215" s="437"/>
      <c r="AV215" s="437"/>
      <c r="AW215" s="437"/>
      <c r="AX215" s="437"/>
      <c r="AY215" s="437"/>
      <c r="AZ215" s="437"/>
      <c r="BA215" s="437"/>
      <c r="BB215" s="437"/>
      <c r="BC215" s="438"/>
      <c r="BD215" s="442" t="s">
        <v>178</v>
      </c>
      <c r="BE215" s="442"/>
      <c r="BF215" s="442"/>
      <c r="BG215" s="442"/>
      <c r="BH215" s="442"/>
      <c r="BI215" s="442"/>
      <c r="BJ215" s="442"/>
      <c r="BK215" s="442"/>
      <c r="BL215" s="442"/>
      <c r="BM215" s="442"/>
      <c r="BN215" s="442"/>
      <c r="BO215" s="442"/>
      <c r="BP215" s="442"/>
      <c r="BQ215" s="442"/>
      <c r="BR215" s="442"/>
      <c r="BS215" s="442"/>
      <c r="BT215" s="442" t="s">
        <v>178</v>
      </c>
      <c r="BU215" s="442"/>
      <c r="BV215" s="442"/>
      <c r="BW215" s="442"/>
      <c r="BX215" s="442"/>
      <c r="BY215" s="442"/>
      <c r="BZ215" s="442"/>
      <c r="CA215" s="442"/>
      <c r="CB215" s="442"/>
      <c r="CC215" s="442"/>
      <c r="CD215" s="442"/>
      <c r="CE215" s="442"/>
      <c r="CF215" s="442"/>
      <c r="CG215" s="442"/>
      <c r="CH215" s="442"/>
      <c r="CI215" s="442"/>
      <c r="CJ215" s="428">
        <f>SUM(CJ210:CJ214)</f>
        <v>281800</v>
      </c>
      <c r="CK215" s="428"/>
      <c r="CL215" s="428"/>
      <c r="CM215" s="428"/>
      <c r="CN215" s="428"/>
      <c r="CO215" s="428"/>
      <c r="CP215" s="428"/>
      <c r="CQ215" s="428"/>
      <c r="CR215" s="428"/>
      <c r="CS215" s="428"/>
      <c r="CT215" s="428"/>
      <c r="CU215" s="428"/>
      <c r="CV215" s="428"/>
      <c r="CW215" s="428"/>
      <c r="CX215" s="428"/>
      <c r="CY215" s="428"/>
      <c r="CZ215" s="428"/>
      <c r="DA215" s="428"/>
    </row>
    <row r="216" spans="1:105" s="124" customFormat="1" ht="14.25">
      <c r="A216" s="133"/>
      <c r="B216" s="133"/>
      <c r="C216" s="133"/>
      <c r="D216" s="133"/>
      <c r="E216" s="133"/>
      <c r="F216" s="133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</row>
    <row r="217" spans="1:105" s="124" customFormat="1" ht="27.75" customHeight="1">
      <c r="A217" s="452" t="s">
        <v>353</v>
      </c>
      <c r="B217" s="452"/>
      <c r="C217" s="452"/>
      <c r="D217" s="452"/>
      <c r="E217" s="452"/>
      <c r="F217" s="452"/>
      <c r="G217" s="452"/>
      <c r="H217" s="452"/>
      <c r="I217" s="452"/>
      <c r="J217" s="452"/>
      <c r="K217" s="452"/>
      <c r="L217" s="452"/>
      <c r="M217" s="452"/>
      <c r="N217" s="452"/>
      <c r="O217" s="452"/>
      <c r="P217" s="452"/>
      <c r="Q217" s="452"/>
      <c r="R217" s="452"/>
      <c r="S217" s="452"/>
      <c r="T217" s="452"/>
      <c r="U217" s="452"/>
      <c r="V217" s="452"/>
      <c r="W217" s="452"/>
      <c r="X217" s="452"/>
      <c r="Y217" s="452"/>
      <c r="Z217" s="452"/>
      <c r="AA217" s="452"/>
      <c r="AB217" s="452"/>
      <c r="AC217" s="452"/>
      <c r="AD217" s="452"/>
      <c r="AE217" s="452"/>
      <c r="AF217" s="452"/>
      <c r="AG217" s="452"/>
      <c r="AH217" s="452"/>
      <c r="AI217" s="452"/>
      <c r="AJ217" s="452"/>
      <c r="AK217" s="452"/>
      <c r="AL217" s="452"/>
      <c r="AM217" s="452"/>
      <c r="AN217" s="452"/>
      <c r="AO217" s="452"/>
      <c r="AP217" s="452"/>
      <c r="AQ217" s="452"/>
      <c r="AR217" s="452"/>
      <c r="AS217" s="452"/>
      <c r="AT217" s="452"/>
      <c r="AU217" s="452"/>
      <c r="AV217" s="452"/>
      <c r="AW217" s="452"/>
      <c r="AX217" s="452"/>
      <c r="AY217" s="452"/>
      <c r="AZ217" s="452"/>
      <c r="BA217" s="452"/>
      <c r="BB217" s="452"/>
      <c r="BC217" s="452"/>
      <c r="BD217" s="452"/>
      <c r="BE217" s="452"/>
      <c r="BF217" s="452"/>
      <c r="BG217" s="452"/>
      <c r="BH217" s="452"/>
      <c r="BI217" s="452"/>
      <c r="BJ217" s="452"/>
      <c r="BK217" s="452"/>
      <c r="BL217" s="452"/>
      <c r="BM217" s="452"/>
      <c r="BN217" s="452"/>
      <c r="BO217" s="452"/>
      <c r="BP217" s="452"/>
      <c r="BQ217" s="452"/>
      <c r="BR217" s="452"/>
      <c r="BS217" s="452"/>
      <c r="BT217" s="452"/>
      <c r="BU217" s="452"/>
      <c r="BV217" s="452"/>
      <c r="BW217" s="452"/>
      <c r="BX217" s="452"/>
      <c r="BY217" s="452"/>
      <c r="BZ217" s="452"/>
      <c r="CA217" s="452"/>
      <c r="CB217" s="452"/>
      <c r="CC217" s="452"/>
      <c r="CD217" s="452"/>
      <c r="CE217" s="452"/>
      <c r="CF217" s="452"/>
      <c r="CG217" s="452"/>
      <c r="CH217" s="452"/>
      <c r="CI217" s="452"/>
      <c r="CJ217" s="452"/>
      <c r="CK217" s="452"/>
      <c r="CL217" s="452"/>
      <c r="CM217" s="452"/>
      <c r="CN217" s="452"/>
      <c r="CO217" s="452"/>
      <c r="CP217" s="452"/>
      <c r="CQ217" s="452"/>
      <c r="CR217" s="452"/>
      <c r="CS217" s="452"/>
      <c r="CT217" s="452"/>
      <c r="CU217" s="452"/>
      <c r="CV217" s="452"/>
      <c r="CW217" s="452"/>
      <c r="CX217" s="452"/>
      <c r="CY217" s="452"/>
      <c r="CZ217" s="452"/>
      <c r="DA217" s="452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14.25">
      <c r="A219" s="453" t="s">
        <v>44</v>
      </c>
      <c r="B219" s="453"/>
      <c r="C219" s="453"/>
      <c r="D219" s="453"/>
      <c r="E219" s="453"/>
      <c r="F219" s="453"/>
      <c r="G219" s="453"/>
      <c r="H219" s="454"/>
      <c r="I219" s="454"/>
      <c r="J219" s="454"/>
      <c r="K219" s="454"/>
      <c r="L219" s="454"/>
      <c r="M219" s="454"/>
      <c r="N219" s="454"/>
      <c r="O219" s="454"/>
      <c r="P219" s="454"/>
      <c r="Q219" s="454"/>
      <c r="R219" s="454"/>
      <c r="S219" s="454"/>
      <c r="T219" s="454"/>
      <c r="U219" s="454"/>
      <c r="V219" s="454"/>
      <c r="W219" s="454"/>
      <c r="X219" s="454"/>
      <c r="Y219" s="454"/>
      <c r="Z219" s="454"/>
      <c r="AA219" s="454"/>
      <c r="AB219" s="454"/>
      <c r="AC219" s="454"/>
      <c r="AD219" s="454"/>
      <c r="AE219" s="454"/>
      <c r="AF219" s="454"/>
      <c r="AG219" s="454"/>
      <c r="AH219" s="454"/>
      <c r="AI219" s="454"/>
      <c r="AJ219" s="454"/>
      <c r="AK219" s="454"/>
      <c r="AL219" s="454"/>
      <c r="AM219" s="454"/>
      <c r="AN219" s="454"/>
      <c r="AO219" s="454"/>
      <c r="AP219" s="454"/>
      <c r="AQ219" s="454"/>
      <c r="AR219" s="454"/>
      <c r="AS219" s="454"/>
      <c r="AT219" s="454"/>
      <c r="AU219" s="454"/>
      <c r="AV219" s="454"/>
      <c r="AW219" s="454"/>
      <c r="AX219" s="454"/>
      <c r="AY219" s="454"/>
      <c r="AZ219" s="454"/>
      <c r="BA219" s="454"/>
      <c r="BB219" s="454"/>
      <c r="BC219" s="454"/>
      <c r="BD219" s="431" t="s">
        <v>339</v>
      </c>
      <c r="BE219" s="431"/>
      <c r="BF219" s="431"/>
      <c r="BG219" s="431"/>
      <c r="BH219" s="431"/>
      <c r="BI219" s="431"/>
      <c r="BJ219" s="431"/>
      <c r="BK219" s="431"/>
      <c r="BL219" s="431"/>
      <c r="BM219" s="431"/>
      <c r="BN219" s="431"/>
      <c r="BO219" s="431"/>
      <c r="BP219" s="431"/>
      <c r="BQ219" s="431"/>
      <c r="BR219" s="431"/>
      <c r="BS219" s="431"/>
      <c r="BT219" s="431"/>
      <c r="BU219" s="431"/>
      <c r="BV219" s="431"/>
      <c r="BW219" s="431"/>
      <c r="BX219" s="431"/>
      <c r="BY219" s="431"/>
      <c r="BZ219" s="431"/>
      <c r="CA219" s="431"/>
      <c r="CB219" s="431"/>
      <c r="CC219" s="431"/>
      <c r="CD219" s="431"/>
      <c r="CE219" s="431"/>
      <c r="CF219" s="431"/>
      <c r="CG219" s="431"/>
      <c r="CH219" s="431"/>
      <c r="CI219" s="431"/>
      <c r="CJ219" s="424">
        <v>0</v>
      </c>
      <c r="CK219" s="424"/>
      <c r="CL219" s="424"/>
      <c r="CM219" s="424"/>
      <c r="CN219" s="424"/>
      <c r="CO219" s="424"/>
      <c r="CP219" s="424"/>
      <c r="CQ219" s="424"/>
      <c r="CR219" s="424"/>
      <c r="CS219" s="424"/>
      <c r="CT219" s="424"/>
      <c r="CU219" s="424"/>
      <c r="CV219" s="424"/>
      <c r="CW219" s="424"/>
      <c r="CX219" s="424"/>
      <c r="CY219" s="424"/>
      <c r="CZ219" s="424"/>
      <c r="DA219" s="424"/>
    </row>
    <row r="220" spans="1:105" s="124" customFormat="1" ht="14.25">
      <c r="A220" s="453" t="s">
        <v>218</v>
      </c>
      <c r="B220" s="453"/>
      <c r="C220" s="453"/>
      <c r="D220" s="453"/>
      <c r="E220" s="453"/>
      <c r="F220" s="453"/>
      <c r="G220" s="453"/>
      <c r="H220" s="454"/>
      <c r="I220" s="454"/>
      <c r="J220" s="454"/>
      <c r="K220" s="454"/>
      <c r="L220" s="454"/>
      <c r="M220" s="454"/>
      <c r="N220" s="454"/>
      <c r="O220" s="454"/>
      <c r="P220" s="454"/>
      <c r="Q220" s="454"/>
      <c r="R220" s="454"/>
      <c r="S220" s="454"/>
      <c r="T220" s="454"/>
      <c r="U220" s="454"/>
      <c r="V220" s="454"/>
      <c r="W220" s="454"/>
      <c r="X220" s="454"/>
      <c r="Y220" s="454"/>
      <c r="Z220" s="454"/>
      <c r="AA220" s="454"/>
      <c r="AB220" s="454"/>
      <c r="AC220" s="454"/>
      <c r="AD220" s="454"/>
      <c r="AE220" s="454"/>
      <c r="AF220" s="454"/>
      <c r="AG220" s="454"/>
      <c r="AH220" s="454"/>
      <c r="AI220" s="454"/>
      <c r="AJ220" s="454"/>
      <c r="AK220" s="454"/>
      <c r="AL220" s="454"/>
      <c r="AM220" s="454"/>
      <c r="AN220" s="454"/>
      <c r="AO220" s="454"/>
      <c r="AP220" s="454"/>
      <c r="AQ220" s="454"/>
      <c r="AR220" s="454"/>
      <c r="AS220" s="454"/>
      <c r="AT220" s="454"/>
      <c r="AU220" s="454"/>
      <c r="AV220" s="454"/>
      <c r="AW220" s="454"/>
      <c r="AX220" s="454"/>
      <c r="AY220" s="454"/>
      <c r="AZ220" s="454"/>
      <c r="BA220" s="454"/>
      <c r="BB220" s="454"/>
      <c r="BC220" s="454"/>
      <c r="BD220" s="431" t="s">
        <v>339</v>
      </c>
      <c r="BE220" s="431"/>
      <c r="BF220" s="431"/>
      <c r="BG220" s="431"/>
      <c r="BH220" s="431"/>
      <c r="BI220" s="431"/>
      <c r="BJ220" s="431"/>
      <c r="BK220" s="431"/>
      <c r="BL220" s="431"/>
      <c r="BM220" s="431"/>
      <c r="BN220" s="431"/>
      <c r="BO220" s="431"/>
      <c r="BP220" s="431"/>
      <c r="BQ220" s="431"/>
      <c r="BR220" s="431"/>
      <c r="BS220" s="431"/>
      <c r="BT220" s="431"/>
      <c r="BU220" s="431"/>
      <c r="BV220" s="431"/>
      <c r="BW220" s="431"/>
      <c r="BX220" s="431"/>
      <c r="BY220" s="431"/>
      <c r="BZ220" s="431"/>
      <c r="CA220" s="431"/>
      <c r="CB220" s="431"/>
      <c r="CC220" s="431"/>
      <c r="CD220" s="431"/>
      <c r="CE220" s="431"/>
      <c r="CF220" s="431"/>
      <c r="CG220" s="431"/>
      <c r="CH220" s="431"/>
      <c r="CI220" s="431"/>
      <c r="CJ220" s="424">
        <v>0</v>
      </c>
      <c r="CK220" s="424"/>
      <c r="CL220" s="424"/>
      <c r="CM220" s="424"/>
      <c r="CN220" s="424"/>
      <c r="CO220" s="424"/>
      <c r="CP220" s="424"/>
      <c r="CQ220" s="424"/>
      <c r="CR220" s="424"/>
      <c r="CS220" s="424"/>
      <c r="CT220" s="424"/>
      <c r="CU220" s="424"/>
      <c r="CV220" s="424"/>
      <c r="CW220" s="424"/>
      <c r="CX220" s="424"/>
      <c r="CY220" s="424"/>
      <c r="CZ220" s="424"/>
      <c r="DA220" s="424"/>
    </row>
    <row r="221" spans="1:105" s="124" customFormat="1" ht="14.25">
      <c r="A221" s="453" t="s">
        <v>229</v>
      </c>
      <c r="B221" s="453"/>
      <c r="C221" s="453"/>
      <c r="D221" s="453"/>
      <c r="E221" s="453"/>
      <c r="F221" s="453"/>
      <c r="G221" s="453"/>
      <c r="H221" s="454"/>
      <c r="I221" s="454"/>
      <c r="J221" s="454"/>
      <c r="K221" s="454"/>
      <c r="L221" s="454"/>
      <c r="M221" s="454"/>
      <c r="N221" s="454"/>
      <c r="O221" s="454"/>
      <c r="P221" s="454"/>
      <c r="Q221" s="454"/>
      <c r="R221" s="454"/>
      <c r="S221" s="454"/>
      <c r="T221" s="454"/>
      <c r="U221" s="454"/>
      <c r="V221" s="454"/>
      <c r="W221" s="454"/>
      <c r="X221" s="454"/>
      <c r="Y221" s="454"/>
      <c r="Z221" s="454"/>
      <c r="AA221" s="454"/>
      <c r="AB221" s="454"/>
      <c r="AC221" s="454"/>
      <c r="AD221" s="454"/>
      <c r="AE221" s="454"/>
      <c r="AF221" s="454"/>
      <c r="AG221" s="454"/>
      <c r="AH221" s="454"/>
      <c r="AI221" s="454"/>
      <c r="AJ221" s="454"/>
      <c r="AK221" s="454"/>
      <c r="AL221" s="454"/>
      <c r="AM221" s="454"/>
      <c r="AN221" s="454"/>
      <c r="AO221" s="454"/>
      <c r="AP221" s="454"/>
      <c r="AQ221" s="454"/>
      <c r="AR221" s="454"/>
      <c r="AS221" s="454"/>
      <c r="AT221" s="454"/>
      <c r="AU221" s="454"/>
      <c r="AV221" s="454"/>
      <c r="AW221" s="454"/>
      <c r="AX221" s="454"/>
      <c r="AY221" s="454"/>
      <c r="AZ221" s="454"/>
      <c r="BA221" s="454"/>
      <c r="BB221" s="454"/>
      <c r="BC221" s="454"/>
      <c r="BD221" s="431" t="s">
        <v>339</v>
      </c>
      <c r="BE221" s="431"/>
      <c r="BF221" s="431"/>
      <c r="BG221" s="431"/>
      <c r="BH221" s="431"/>
      <c r="BI221" s="431"/>
      <c r="BJ221" s="431"/>
      <c r="BK221" s="431"/>
      <c r="BL221" s="431"/>
      <c r="BM221" s="431"/>
      <c r="BN221" s="431"/>
      <c r="BO221" s="431"/>
      <c r="BP221" s="431"/>
      <c r="BQ221" s="431"/>
      <c r="BR221" s="431"/>
      <c r="BS221" s="431"/>
      <c r="BT221" s="431"/>
      <c r="BU221" s="431"/>
      <c r="BV221" s="431"/>
      <c r="BW221" s="431"/>
      <c r="BX221" s="431"/>
      <c r="BY221" s="431"/>
      <c r="BZ221" s="431"/>
      <c r="CA221" s="431"/>
      <c r="CB221" s="431"/>
      <c r="CC221" s="431"/>
      <c r="CD221" s="431"/>
      <c r="CE221" s="431"/>
      <c r="CF221" s="431"/>
      <c r="CG221" s="431"/>
      <c r="CH221" s="431"/>
      <c r="CI221" s="431"/>
      <c r="CJ221" s="424">
        <v>0</v>
      </c>
      <c r="CK221" s="424"/>
      <c r="CL221" s="424"/>
      <c r="CM221" s="424"/>
      <c r="CN221" s="424"/>
      <c r="CO221" s="424"/>
      <c r="CP221" s="424"/>
      <c r="CQ221" s="424"/>
      <c r="CR221" s="424"/>
      <c r="CS221" s="424"/>
      <c r="CT221" s="424"/>
      <c r="CU221" s="424"/>
      <c r="CV221" s="424"/>
      <c r="CW221" s="424"/>
      <c r="CX221" s="424"/>
      <c r="CY221" s="424"/>
      <c r="CZ221" s="424"/>
      <c r="DA221" s="424"/>
    </row>
    <row r="222" spans="1:105" s="124" customFormat="1" ht="14.25">
      <c r="A222" s="425"/>
      <c r="B222" s="425"/>
      <c r="C222" s="425"/>
      <c r="D222" s="425"/>
      <c r="E222" s="425"/>
      <c r="F222" s="425"/>
      <c r="G222" s="425"/>
      <c r="H222" s="454"/>
      <c r="I222" s="454"/>
      <c r="J222" s="454"/>
      <c r="K222" s="454"/>
      <c r="L222" s="454"/>
      <c r="M222" s="454"/>
      <c r="N222" s="454"/>
      <c r="O222" s="454"/>
      <c r="P222" s="454"/>
      <c r="Q222" s="454"/>
      <c r="R222" s="454"/>
      <c r="S222" s="454"/>
      <c r="T222" s="454"/>
      <c r="U222" s="454"/>
      <c r="V222" s="454"/>
      <c r="W222" s="454"/>
      <c r="X222" s="454"/>
      <c r="Y222" s="454"/>
      <c r="Z222" s="454"/>
      <c r="AA222" s="454"/>
      <c r="AB222" s="454"/>
      <c r="AC222" s="454"/>
      <c r="AD222" s="454"/>
      <c r="AE222" s="454"/>
      <c r="AF222" s="454"/>
      <c r="AG222" s="454"/>
      <c r="AH222" s="454"/>
      <c r="AI222" s="454"/>
      <c r="AJ222" s="454"/>
      <c r="AK222" s="454"/>
      <c r="AL222" s="454"/>
      <c r="AM222" s="454"/>
      <c r="AN222" s="454"/>
      <c r="AO222" s="454"/>
      <c r="AP222" s="454"/>
      <c r="AQ222" s="454"/>
      <c r="AR222" s="454"/>
      <c r="AS222" s="454"/>
      <c r="AT222" s="454"/>
      <c r="AU222" s="454"/>
      <c r="AV222" s="454"/>
      <c r="AW222" s="454"/>
      <c r="AX222" s="454"/>
      <c r="AY222" s="454"/>
      <c r="AZ222" s="454"/>
      <c r="BA222" s="454"/>
      <c r="BB222" s="454"/>
      <c r="BC222" s="454"/>
      <c r="BD222" s="431"/>
      <c r="BE222" s="431"/>
      <c r="BF222" s="431"/>
      <c r="BG222" s="431"/>
      <c r="BH222" s="431"/>
      <c r="BI222" s="431"/>
      <c r="BJ222" s="431"/>
      <c r="BK222" s="431"/>
      <c r="BL222" s="431"/>
      <c r="BM222" s="431"/>
      <c r="BN222" s="431"/>
      <c r="BO222" s="431"/>
      <c r="BP222" s="431"/>
      <c r="BQ222" s="431"/>
      <c r="BR222" s="431"/>
      <c r="BS222" s="431"/>
      <c r="BT222" s="431"/>
      <c r="BU222" s="431"/>
      <c r="BV222" s="431"/>
      <c r="BW222" s="431"/>
      <c r="BX222" s="431"/>
      <c r="BY222" s="431"/>
      <c r="BZ222" s="431"/>
      <c r="CA222" s="431"/>
      <c r="CB222" s="431"/>
      <c r="CC222" s="431"/>
      <c r="CD222" s="431"/>
      <c r="CE222" s="431"/>
      <c r="CF222" s="431"/>
      <c r="CG222" s="431"/>
      <c r="CH222" s="431"/>
      <c r="CI222" s="431"/>
      <c r="CJ222" s="424">
        <v>0</v>
      </c>
      <c r="CK222" s="424"/>
      <c r="CL222" s="424"/>
      <c r="CM222" s="424"/>
      <c r="CN222" s="424"/>
      <c r="CO222" s="424"/>
      <c r="CP222" s="424"/>
      <c r="CQ222" s="424"/>
      <c r="CR222" s="424"/>
      <c r="CS222" s="424"/>
      <c r="CT222" s="424"/>
      <c r="CU222" s="424"/>
      <c r="CV222" s="424"/>
      <c r="CW222" s="424"/>
      <c r="CX222" s="424"/>
      <c r="CY222" s="424"/>
      <c r="CZ222" s="424"/>
      <c r="DA222" s="424"/>
    </row>
    <row r="223" spans="1:105" s="124" customFormat="1" ht="14.25">
      <c r="A223" s="453"/>
      <c r="B223" s="453"/>
      <c r="C223" s="453"/>
      <c r="D223" s="453"/>
      <c r="E223" s="453"/>
      <c r="F223" s="453"/>
      <c r="G223" s="453"/>
      <c r="H223" s="437" t="s">
        <v>196</v>
      </c>
      <c r="I223" s="437"/>
      <c r="J223" s="437"/>
      <c r="K223" s="437"/>
      <c r="L223" s="437"/>
      <c r="M223" s="437"/>
      <c r="N223" s="437"/>
      <c r="O223" s="437"/>
      <c r="P223" s="437"/>
      <c r="Q223" s="437"/>
      <c r="R223" s="437"/>
      <c r="S223" s="437"/>
      <c r="T223" s="437"/>
      <c r="U223" s="437"/>
      <c r="V223" s="437"/>
      <c r="W223" s="437"/>
      <c r="X223" s="437"/>
      <c r="Y223" s="437"/>
      <c r="Z223" s="437"/>
      <c r="AA223" s="437"/>
      <c r="AB223" s="437"/>
      <c r="AC223" s="437"/>
      <c r="AD223" s="437"/>
      <c r="AE223" s="437"/>
      <c r="AF223" s="437"/>
      <c r="AG223" s="437"/>
      <c r="AH223" s="437"/>
      <c r="AI223" s="437"/>
      <c r="AJ223" s="437"/>
      <c r="AK223" s="437"/>
      <c r="AL223" s="437"/>
      <c r="AM223" s="437"/>
      <c r="AN223" s="437"/>
      <c r="AO223" s="437"/>
      <c r="AP223" s="437"/>
      <c r="AQ223" s="437"/>
      <c r="AR223" s="437"/>
      <c r="AS223" s="437"/>
      <c r="AT223" s="437"/>
      <c r="AU223" s="437"/>
      <c r="AV223" s="437"/>
      <c r="AW223" s="437"/>
      <c r="AX223" s="437"/>
      <c r="AY223" s="437"/>
      <c r="AZ223" s="437"/>
      <c r="BA223" s="437"/>
      <c r="BB223" s="437"/>
      <c r="BC223" s="438"/>
      <c r="BD223" s="442" t="s">
        <v>178</v>
      </c>
      <c r="BE223" s="442"/>
      <c r="BF223" s="442"/>
      <c r="BG223" s="442"/>
      <c r="BH223" s="442"/>
      <c r="BI223" s="442"/>
      <c r="BJ223" s="442"/>
      <c r="BK223" s="442"/>
      <c r="BL223" s="442"/>
      <c r="BM223" s="442"/>
      <c r="BN223" s="442"/>
      <c r="BO223" s="442"/>
      <c r="BP223" s="442"/>
      <c r="BQ223" s="442"/>
      <c r="BR223" s="442"/>
      <c r="BS223" s="442"/>
      <c r="BT223" s="442" t="s">
        <v>178</v>
      </c>
      <c r="BU223" s="442"/>
      <c r="BV223" s="442"/>
      <c r="BW223" s="442"/>
      <c r="BX223" s="442"/>
      <c r="BY223" s="442"/>
      <c r="BZ223" s="442"/>
      <c r="CA223" s="442"/>
      <c r="CB223" s="442"/>
      <c r="CC223" s="442"/>
      <c r="CD223" s="442"/>
      <c r="CE223" s="442"/>
      <c r="CF223" s="442"/>
      <c r="CG223" s="442"/>
      <c r="CH223" s="442"/>
      <c r="CI223" s="442"/>
      <c r="CJ223" s="428">
        <f>CJ222+CJ221+CJ220+CJ219</f>
        <v>0</v>
      </c>
      <c r="CK223" s="428"/>
      <c r="CL223" s="428"/>
      <c r="CM223" s="428"/>
      <c r="CN223" s="428"/>
      <c r="CO223" s="428"/>
      <c r="CP223" s="428"/>
      <c r="CQ223" s="428"/>
      <c r="CR223" s="428"/>
      <c r="CS223" s="428"/>
      <c r="CT223" s="428"/>
      <c r="CU223" s="428"/>
      <c r="CV223" s="428"/>
      <c r="CW223" s="428"/>
      <c r="CX223" s="428"/>
      <c r="CY223" s="428"/>
      <c r="CZ223" s="428"/>
      <c r="DA223" s="428"/>
    </row>
    <row r="224" spans="1:105" s="124" customFormat="1" ht="14.25">
      <c r="A224" s="133"/>
      <c r="B224" s="133"/>
      <c r="C224" s="133"/>
      <c r="D224" s="133"/>
      <c r="E224" s="133"/>
      <c r="F224" s="133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</row>
    <row r="225" spans="1:105" s="124" customFormat="1" ht="14.25">
      <c r="A225" s="456" t="s">
        <v>354</v>
      </c>
      <c r="B225" s="456"/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456"/>
      <c r="Q225" s="456"/>
      <c r="R225" s="456"/>
      <c r="S225" s="456"/>
      <c r="T225" s="456"/>
      <c r="U225" s="456"/>
      <c r="V225" s="456"/>
      <c r="W225" s="456"/>
      <c r="X225" s="456"/>
      <c r="Y225" s="456"/>
      <c r="Z225" s="456"/>
      <c r="AA225" s="456"/>
      <c r="AB225" s="456"/>
      <c r="AC225" s="456"/>
      <c r="AD225" s="456"/>
      <c r="AE225" s="456"/>
      <c r="AF225" s="456"/>
      <c r="AG225" s="456"/>
      <c r="AH225" s="456"/>
      <c r="AI225" s="456"/>
      <c r="AJ225" s="456"/>
      <c r="AK225" s="456"/>
      <c r="AL225" s="456"/>
      <c r="AM225" s="456"/>
      <c r="AN225" s="456"/>
      <c r="AO225" s="456"/>
      <c r="AP225" s="456"/>
      <c r="AQ225" s="456"/>
      <c r="AR225" s="456"/>
      <c r="AS225" s="456"/>
      <c r="AT225" s="456"/>
      <c r="AU225" s="456"/>
      <c r="AV225" s="456"/>
      <c r="AW225" s="456"/>
      <c r="AX225" s="456"/>
      <c r="AY225" s="456"/>
      <c r="AZ225" s="456"/>
      <c r="BA225" s="456"/>
      <c r="BB225" s="456"/>
      <c r="BC225" s="456"/>
      <c r="BD225" s="456"/>
      <c r="BE225" s="456"/>
      <c r="BF225" s="456"/>
      <c r="BG225" s="456"/>
      <c r="BH225" s="456"/>
      <c r="BI225" s="456"/>
      <c r="BJ225" s="456"/>
      <c r="BK225" s="456"/>
      <c r="BL225" s="456"/>
      <c r="BM225" s="456"/>
      <c r="BN225" s="456"/>
      <c r="BO225" s="456"/>
      <c r="BP225" s="456"/>
      <c r="BQ225" s="456"/>
      <c r="BR225" s="456"/>
      <c r="BS225" s="456"/>
      <c r="BT225" s="456"/>
      <c r="BU225" s="456"/>
      <c r="BV225" s="456"/>
      <c r="BW225" s="456"/>
      <c r="BX225" s="456"/>
      <c r="BY225" s="456"/>
      <c r="BZ225" s="456"/>
      <c r="CA225" s="456"/>
      <c r="CB225" s="456"/>
      <c r="CC225" s="456"/>
      <c r="CD225" s="456"/>
      <c r="CE225" s="456"/>
      <c r="CF225" s="456"/>
      <c r="CG225" s="456"/>
      <c r="CH225" s="456"/>
      <c r="CI225" s="456"/>
      <c r="CJ225" s="456"/>
      <c r="CK225" s="456"/>
      <c r="CL225" s="456"/>
      <c r="CM225" s="456"/>
      <c r="CN225" s="456"/>
      <c r="CO225" s="456"/>
      <c r="CP225" s="456"/>
      <c r="CQ225" s="456"/>
      <c r="CR225" s="456"/>
      <c r="CS225" s="456"/>
      <c r="CT225" s="456"/>
      <c r="CU225" s="456"/>
      <c r="CV225" s="456"/>
      <c r="CW225" s="456"/>
      <c r="CX225" s="456"/>
      <c r="CY225" s="456"/>
      <c r="CZ225" s="456"/>
      <c r="DA225" s="456"/>
    </row>
    <row r="226" spans="1:105" s="124" customFormat="1" ht="1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</row>
    <row r="227" spans="1:105" s="124" customFormat="1" ht="31.5" customHeight="1">
      <c r="A227" s="469" t="s">
        <v>66</v>
      </c>
      <c r="B227" s="470"/>
      <c r="C227" s="470"/>
      <c r="D227" s="470"/>
      <c r="E227" s="470"/>
      <c r="F227" s="470"/>
      <c r="G227" s="471"/>
      <c r="H227" s="469" t="s">
        <v>237</v>
      </c>
      <c r="I227" s="470"/>
      <c r="J227" s="470"/>
      <c r="K227" s="470"/>
      <c r="L227" s="470"/>
      <c r="M227" s="470"/>
      <c r="N227" s="470"/>
      <c r="O227" s="470"/>
      <c r="P227" s="470"/>
      <c r="Q227" s="470"/>
      <c r="R227" s="470"/>
      <c r="S227" s="470"/>
      <c r="T227" s="470"/>
      <c r="U227" s="470"/>
      <c r="V227" s="470"/>
      <c r="W227" s="470"/>
      <c r="X227" s="470"/>
      <c r="Y227" s="470"/>
      <c r="Z227" s="470"/>
      <c r="AA227" s="470"/>
      <c r="AB227" s="470"/>
      <c r="AC227" s="470"/>
      <c r="AD227" s="470"/>
      <c r="AE227" s="470"/>
      <c r="AF227" s="470"/>
      <c r="AG227" s="470"/>
      <c r="AH227" s="470"/>
      <c r="AI227" s="470"/>
      <c r="AJ227" s="470"/>
      <c r="AK227" s="470"/>
      <c r="AL227" s="470"/>
      <c r="AM227" s="470"/>
      <c r="AN227" s="470"/>
      <c r="AO227" s="470"/>
      <c r="AP227" s="470"/>
      <c r="AQ227" s="470"/>
      <c r="AR227" s="470"/>
      <c r="AS227" s="470"/>
      <c r="AT227" s="470"/>
      <c r="AU227" s="470"/>
      <c r="AV227" s="470"/>
      <c r="AW227" s="470"/>
      <c r="AX227" s="470"/>
      <c r="AY227" s="470"/>
      <c r="AZ227" s="470"/>
      <c r="BA227" s="470"/>
      <c r="BB227" s="470"/>
      <c r="BC227" s="470"/>
      <c r="BD227" s="470"/>
      <c r="BE227" s="470"/>
      <c r="BF227" s="470"/>
      <c r="BG227" s="470"/>
      <c r="BH227" s="470"/>
      <c r="BI227" s="470"/>
      <c r="BJ227" s="470"/>
      <c r="BK227" s="470"/>
      <c r="BL227" s="470"/>
      <c r="BM227" s="470"/>
      <c r="BN227" s="470"/>
      <c r="BO227" s="470"/>
      <c r="BP227" s="470"/>
      <c r="BQ227" s="470"/>
      <c r="BR227" s="470"/>
      <c r="BS227" s="471"/>
      <c r="BT227" s="469" t="s">
        <v>263</v>
      </c>
      <c r="BU227" s="470"/>
      <c r="BV227" s="470"/>
      <c r="BW227" s="470"/>
      <c r="BX227" s="470"/>
      <c r="BY227" s="470"/>
      <c r="BZ227" s="470"/>
      <c r="CA227" s="470"/>
      <c r="CB227" s="470"/>
      <c r="CC227" s="470"/>
      <c r="CD227" s="470"/>
      <c r="CE227" s="470"/>
      <c r="CF227" s="470"/>
      <c r="CG227" s="470"/>
      <c r="CH227" s="470"/>
      <c r="CI227" s="471"/>
      <c r="CJ227" s="469" t="s">
        <v>264</v>
      </c>
      <c r="CK227" s="470"/>
      <c r="CL227" s="470"/>
      <c r="CM227" s="470"/>
      <c r="CN227" s="470"/>
      <c r="CO227" s="470"/>
      <c r="CP227" s="470"/>
      <c r="CQ227" s="470"/>
      <c r="CR227" s="470"/>
      <c r="CS227" s="470"/>
      <c r="CT227" s="470"/>
      <c r="CU227" s="470"/>
      <c r="CV227" s="470"/>
      <c r="CW227" s="470"/>
      <c r="CX227" s="470"/>
      <c r="CY227" s="470"/>
      <c r="CZ227" s="470"/>
      <c r="DA227" s="471"/>
    </row>
    <row r="228" spans="1:105" s="124" customFormat="1" ht="14.25">
      <c r="A228" s="488">
        <v>1</v>
      </c>
      <c r="B228" s="450"/>
      <c r="C228" s="450"/>
      <c r="D228" s="450"/>
      <c r="E228" s="450"/>
      <c r="F228" s="450"/>
      <c r="G228" s="451"/>
      <c r="H228" s="488">
        <v>2</v>
      </c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0"/>
      <c r="AH228" s="450"/>
      <c r="AI228" s="450"/>
      <c r="AJ228" s="450"/>
      <c r="AK228" s="450"/>
      <c r="AL228" s="450"/>
      <c r="AM228" s="450"/>
      <c r="AN228" s="450"/>
      <c r="AO228" s="450"/>
      <c r="AP228" s="450"/>
      <c r="AQ228" s="450"/>
      <c r="AR228" s="450"/>
      <c r="AS228" s="450"/>
      <c r="AT228" s="450"/>
      <c r="AU228" s="450"/>
      <c r="AV228" s="450"/>
      <c r="AW228" s="450"/>
      <c r="AX228" s="450"/>
      <c r="AY228" s="450"/>
      <c r="AZ228" s="450"/>
      <c r="BA228" s="450"/>
      <c r="BB228" s="450"/>
      <c r="BC228" s="450"/>
      <c r="BD228" s="450"/>
      <c r="BE228" s="450"/>
      <c r="BF228" s="450"/>
      <c r="BG228" s="450"/>
      <c r="BH228" s="450"/>
      <c r="BI228" s="450"/>
      <c r="BJ228" s="450"/>
      <c r="BK228" s="450"/>
      <c r="BL228" s="450"/>
      <c r="BM228" s="450"/>
      <c r="BN228" s="450"/>
      <c r="BO228" s="450"/>
      <c r="BP228" s="450"/>
      <c r="BQ228" s="450"/>
      <c r="BR228" s="450"/>
      <c r="BS228" s="451"/>
      <c r="BT228" s="488">
        <v>3</v>
      </c>
      <c r="BU228" s="450"/>
      <c r="BV228" s="450"/>
      <c r="BW228" s="450"/>
      <c r="BX228" s="450"/>
      <c r="BY228" s="450"/>
      <c r="BZ228" s="450"/>
      <c r="CA228" s="450"/>
      <c r="CB228" s="450"/>
      <c r="CC228" s="450"/>
      <c r="CD228" s="450"/>
      <c r="CE228" s="450"/>
      <c r="CF228" s="450"/>
      <c r="CG228" s="450"/>
      <c r="CH228" s="450"/>
      <c r="CI228" s="451"/>
      <c r="CJ228" s="488">
        <v>4</v>
      </c>
      <c r="CK228" s="450"/>
      <c r="CL228" s="450"/>
      <c r="CM228" s="450"/>
      <c r="CN228" s="450"/>
      <c r="CO228" s="450"/>
      <c r="CP228" s="450"/>
      <c r="CQ228" s="450"/>
      <c r="CR228" s="450"/>
      <c r="CS228" s="450"/>
      <c r="CT228" s="450"/>
      <c r="CU228" s="450"/>
      <c r="CV228" s="450"/>
      <c r="CW228" s="450"/>
      <c r="CX228" s="450"/>
      <c r="CY228" s="450"/>
      <c r="CZ228" s="450"/>
      <c r="DA228" s="451"/>
    </row>
    <row r="229" spans="1:105" s="124" customFormat="1" ht="14.25">
      <c r="A229" s="489"/>
      <c r="B229" s="490"/>
      <c r="C229" s="490"/>
      <c r="D229" s="490"/>
      <c r="E229" s="490"/>
      <c r="F229" s="490"/>
      <c r="G229" s="491"/>
      <c r="H229" s="492" t="s">
        <v>196</v>
      </c>
      <c r="I229" s="493"/>
      <c r="J229" s="493"/>
      <c r="K229" s="493"/>
      <c r="L229" s="493"/>
      <c r="M229" s="493"/>
      <c r="N229" s="493"/>
      <c r="O229" s="493"/>
      <c r="P229" s="493"/>
      <c r="Q229" s="493"/>
      <c r="R229" s="493"/>
      <c r="S229" s="493"/>
      <c r="T229" s="493"/>
      <c r="U229" s="493"/>
      <c r="V229" s="493"/>
      <c r="W229" s="493"/>
      <c r="X229" s="493"/>
      <c r="Y229" s="493"/>
      <c r="Z229" s="493"/>
      <c r="AA229" s="493"/>
      <c r="AB229" s="493"/>
      <c r="AC229" s="493"/>
      <c r="AD229" s="493"/>
      <c r="AE229" s="493"/>
      <c r="AF229" s="493"/>
      <c r="AG229" s="493"/>
      <c r="AH229" s="493"/>
      <c r="AI229" s="493"/>
      <c r="AJ229" s="493"/>
      <c r="AK229" s="493"/>
      <c r="AL229" s="493"/>
      <c r="AM229" s="493"/>
      <c r="AN229" s="493"/>
      <c r="AO229" s="493"/>
      <c r="AP229" s="493"/>
      <c r="AQ229" s="493"/>
      <c r="AR229" s="493"/>
      <c r="AS229" s="493"/>
      <c r="AT229" s="493"/>
      <c r="AU229" s="493"/>
      <c r="AV229" s="493"/>
      <c r="AW229" s="493"/>
      <c r="AX229" s="493"/>
      <c r="AY229" s="493"/>
      <c r="AZ229" s="493"/>
      <c r="BA229" s="493"/>
      <c r="BB229" s="493"/>
      <c r="BC229" s="493"/>
      <c r="BD229" s="493"/>
      <c r="BE229" s="493"/>
      <c r="BF229" s="493"/>
      <c r="BG229" s="493"/>
      <c r="BH229" s="493"/>
      <c r="BI229" s="493"/>
      <c r="BJ229" s="493"/>
      <c r="BK229" s="493"/>
      <c r="BL229" s="493"/>
      <c r="BM229" s="493"/>
      <c r="BN229" s="493"/>
      <c r="BO229" s="493"/>
      <c r="BP229" s="493"/>
      <c r="BQ229" s="493"/>
      <c r="BR229" s="493"/>
      <c r="BS229" s="494"/>
      <c r="BT229" s="495" t="s">
        <v>178</v>
      </c>
      <c r="BU229" s="496"/>
      <c r="BV229" s="496"/>
      <c r="BW229" s="496"/>
      <c r="BX229" s="496"/>
      <c r="BY229" s="496"/>
      <c r="BZ229" s="496"/>
      <c r="CA229" s="496"/>
      <c r="CB229" s="496"/>
      <c r="CC229" s="496"/>
      <c r="CD229" s="496"/>
      <c r="CE229" s="496"/>
      <c r="CF229" s="496"/>
      <c r="CG229" s="496"/>
      <c r="CH229" s="496"/>
      <c r="CI229" s="497"/>
      <c r="CJ229" s="498">
        <f>CJ236+CJ249+CJ255+CJ261+CJ267</f>
        <v>857300</v>
      </c>
      <c r="CK229" s="496"/>
      <c r="CL229" s="496"/>
      <c r="CM229" s="496"/>
      <c r="CN229" s="496"/>
      <c r="CO229" s="496"/>
      <c r="CP229" s="496"/>
      <c r="CQ229" s="496"/>
      <c r="CR229" s="496"/>
      <c r="CS229" s="496"/>
      <c r="CT229" s="496"/>
      <c r="CU229" s="496"/>
      <c r="CV229" s="496"/>
      <c r="CW229" s="496"/>
      <c r="CX229" s="496"/>
      <c r="CY229" s="496"/>
      <c r="CZ229" s="496"/>
      <c r="DA229" s="497"/>
    </row>
    <row r="230" spans="1:105" s="124" customFormat="1" ht="14.25">
      <c r="A230" s="133"/>
      <c r="B230" s="133"/>
      <c r="C230" s="133"/>
      <c r="D230" s="133"/>
      <c r="E230" s="133"/>
      <c r="F230" s="133"/>
      <c r="G230" s="133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</row>
    <row r="231" spans="1:105" s="124" customFormat="1" ht="39" customHeight="1">
      <c r="A231" s="452" t="s">
        <v>355</v>
      </c>
      <c r="B231" s="452"/>
      <c r="C231" s="452"/>
      <c r="D231" s="452"/>
      <c r="E231" s="452"/>
      <c r="F231" s="452"/>
      <c r="G231" s="452"/>
      <c r="H231" s="452"/>
      <c r="I231" s="452"/>
      <c r="J231" s="452"/>
      <c r="K231" s="452"/>
      <c r="L231" s="452"/>
      <c r="M231" s="452"/>
      <c r="N231" s="452"/>
      <c r="O231" s="452"/>
      <c r="P231" s="452"/>
      <c r="Q231" s="452"/>
      <c r="R231" s="452"/>
      <c r="S231" s="452"/>
      <c r="T231" s="452"/>
      <c r="U231" s="452"/>
      <c r="V231" s="452"/>
      <c r="W231" s="452"/>
      <c r="X231" s="452"/>
      <c r="Y231" s="452"/>
      <c r="Z231" s="452"/>
      <c r="AA231" s="452"/>
      <c r="AB231" s="452"/>
      <c r="AC231" s="452"/>
      <c r="AD231" s="452"/>
      <c r="AE231" s="452"/>
      <c r="AF231" s="452"/>
      <c r="AG231" s="452"/>
      <c r="AH231" s="452"/>
      <c r="AI231" s="452"/>
      <c r="AJ231" s="452"/>
      <c r="AK231" s="452"/>
      <c r="AL231" s="452"/>
      <c r="AM231" s="452"/>
      <c r="AN231" s="452"/>
      <c r="AO231" s="452"/>
      <c r="AP231" s="452"/>
      <c r="AQ231" s="452"/>
      <c r="AR231" s="452"/>
      <c r="AS231" s="452"/>
      <c r="AT231" s="452"/>
      <c r="AU231" s="452"/>
      <c r="AV231" s="452"/>
      <c r="AW231" s="452"/>
      <c r="AX231" s="452"/>
      <c r="AY231" s="452"/>
      <c r="AZ231" s="452"/>
      <c r="BA231" s="452"/>
      <c r="BB231" s="452"/>
      <c r="BC231" s="452"/>
      <c r="BD231" s="452"/>
      <c r="BE231" s="452"/>
      <c r="BF231" s="452"/>
      <c r="BG231" s="452"/>
      <c r="BH231" s="452"/>
      <c r="BI231" s="452"/>
      <c r="BJ231" s="452"/>
      <c r="BK231" s="452"/>
      <c r="BL231" s="452"/>
      <c r="BM231" s="452"/>
      <c r="BN231" s="452"/>
      <c r="BO231" s="452"/>
      <c r="BP231" s="452"/>
      <c r="BQ231" s="452"/>
      <c r="BR231" s="452"/>
      <c r="BS231" s="452"/>
      <c r="BT231" s="452"/>
      <c r="BU231" s="452"/>
      <c r="BV231" s="452"/>
      <c r="BW231" s="452"/>
      <c r="BX231" s="452"/>
      <c r="BY231" s="452"/>
      <c r="BZ231" s="452"/>
      <c r="CA231" s="452"/>
      <c r="CB231" s="452"/>
      <c r="CC231" s="452"/>
      <c r="CD231" s="452"/>
      <c r="CE231" s="452"/>
      <c r="CF231" s="452"/>
      <c r="CG231" s="452"/>
      <c r="CH231" s="452"/>
      <c r="CI231" s="452"/>
      <c r="CJ231" s="452"/>
      <c r="CK231" s="452"/>
      <c r="CL231" s="452"/>
      <c r="CM231" s="452"/>
      <c r="CN231" s="452"/>
      <c r="CO231" s="452"/>
      <c r="CP231" s="452"/>
      <c r="CQ231" s="452"/>
      <c r="CR231" s="452"/>
      <c r="CS231" s="452"/>
      <c r="CT231" s="452"/>
      <c r="CU231" s="452"/>
      <c r="CV231" s="452"/>
      <c r="CW231" s="452"/>
      <c r="CX231" s="452"/>
      <c r="CY231" s="452"/>
      <c r="CZ231" s="452"/>
      <c r="DA231" s="452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14.25">
      <c r="A233" s="453" t="s">
        <v>44</v>
      </c>
      <c r="B233" s="453"/>
      <c r="C233" s="453"/>
      <c r="D233" s="453"/>
      <c r="E233" s="453"/>
      <c r="F233" s="453"/>
      <c r="G233" s="453"/>
      <c r="H233" s="499" t="s">
        <v>356</v>
      </c>
      <c r="I233" s="434"/>
      <c r="J233" s="434"/>
      <c r="K233" s="434"/>
      <c r="L233" s="434"/>
      <c r="M233" s="434"/>
      <c r="N233" s="434"/>
      <c r="O233" s="434"/>
      <c r="P233" s="434"/>
      <c r="Q233" s="434"/>
      <c r="R233" s="434"/>
      <c r="S233" s="434"/>
      <c r="T233" s="434"/>
      <c r="U233" s="434"/>
      <c r="V233" s="434"/>
      <c r="W233" s="434"/>
      <c r="X233" s="434"/>
      <c r="Y233" s="434"/>
      <c r="Z233" s="434"/>
      <c r="AA233" s="434"/>
      <c r="AB233" s="434"/>
      <c r="AC233" s="434"/>
      <c r="AD233" s="434"/>
      <c r="AE233" s="434"/>
      <c r="AF233" s="434"/>
      <c r="AG233" s="434"/>
      <c r="AH233" s="434"/>
      <c r="AI233" s="434"/>
      <c r="AJ233" s="434"/>
      <c r="AK233" s="434"/>
      <c r="AL233" s="434"/>
      <c r="AM233" s="434"/>
      <c r="AN233" s="434"/>
      <c r="AO233" s="434"/>
      <c r="AP233" s="434"/>
      <c r="AQ233" s="434"/>
      <c r="AR233" s="434"/>
      <c r="AS233" s="434"/>
      <c r="AT233" s="434"/>
      <c r="AU233" s="434"/>
      <c r="AV233" s="434"/>
      <c r="AW233" s="434"/>
      <c r="AX233" s="434"/>
      <c r="AY233" s="434"/>
      <c r="AZ233" s="434"/>
      <c r="BA233" s="434"/>
      <c r="BB233" s="434"/>
      <c r="BC233" s="434"/>
      <c r="BD233" s="434"/>
      <c r="BE233" s="434"/>
      <c r="BF233" s="434"/>
      <c r="BG233" s="434"/>
      <c r="BH233" s="434"/>
      <c r="BI233" s="434"/>
      <c r="BJ233" s="434"/>
      <c r="BK233" s="434"/>
      <c r="BL233" s="434"/>
      <c r="BM233" s="434"/>
      <c r="BN233" s="434"/>
      <c r="BO233" s="434"/>
      <c r="BP233" s="434"/>
      <c r="BQ233" s="434"/>
      <c r="BR233" s="434"/>
      <c r="BS233" s="435"/>
      <c r="BT233" s="431">
        <v>1</v>
      </c>
      <c r="BU233" s="431"/>
      <c r="BV233" s="431"/>
      <c r="BW233" s="431"/>
      <c r="BX233" s="431"/>
      <c r="BY233" s="431"/>
      <c r="BZ233" s="431"/>
      <c r="CA233" s="431"/>
      <c r="CB233" s="431"/>
      <c r="CC233" s="431"/>
      <c r="CD233" s="431"/>
      <c r="CE233" s="431"/>
      <c r="CF233" s="431"/>
      <c r="CG233" s="431"/>
      <c r="CH233" s="431"/>
      <c r="CI233" s="431"/>
      <c r="CJ233" s="424">
        <v>52229</v>
      </c>
      <c r="CK233" s="424"/>
      <c r="CL233" s="424"/>
      <c r="CM233" s="424"/>
      <c r="CN233" s="424"/>
      <c r="CO233" s="424"/>
      <c r="CP233" s="424"/>
      <c r="CQ233" s="424"/>
      <c r="CR233" s="424"/>
      <c r="CS233" s="424"/>
      <c r="CT233" s="424"/>
      <c r="CU233" s="424"/>
      <c r="CV233" s="424"/>
      <c r="CW233" s="424"/>
      <c r="CX233" s="424"/>
      <c r="CY233" s="424"/>
      <c r="CZ233" s="424"/>
      <c r="DA233" s="424"/>
    </row>
    <row r="234" spans="1:105" s="124" customFormat="1" ht="14.25">
      <c r="A234" s="453" t="s">
        <v>218</v>
      </c>
      <c r="B234" s="453"/>
      <c r="C234" s="453"/>
      <c r="D234" s="453"/>
      <c r="E234" s="453"/>
      <c r="F234" s="453"/>
      <c r="G234" s="453"/>
      <c r="H234" s="499" t="s">
        <v>357</v>
      </c>
      <c r="I234" s="434"/>
      <c r="J234" s="434"/>
      <c r="K234" s="434"/>
      <c r="L234" s="434"/>
      <c r="M234" s="434"/>
      <c r="N234" s="434"/>
      <c r="O234" s="434"/>
      <c r="P234" s="434"/>
      <c r="Q234" s="434"/>
      <c r="R234" s="434"/>
      <c r="S234" s="434"/>
      <c r="T234" s="434"/>
      <c r="U234" s="434"/>
      <c r="V234" s="434"/>
      <c r="W234" s="434"/>
      <c r="X234" s="434"/>
      <c r="Y234" s="434"/>
      <c r="Z234" s="434"/>
      <c r="AA234" s="434"/>
      <c r="AB234" s="434"/>
      <c r="AC234" s="434"/>
      <c r="AD234" s="434"/>
      <c r="AE234" s="434"/>
      <c r="AF234" s="434"/>
      <c r="AG234" s="434"/>
      <c r="AH234" s="434"/>
      <c r="AI234" s="434"/>
      <c r="AJ234" s="434"/>
      <c r="AK234" s="434"/>
      <c r="AL234" s="434"/>
      <c r="AM234" s="434"/>
      <c r="AN234" s="434"/>
      <c r="AO234" s="434"/>
      <c r="AP234" s="434"/>
      <c r="AQ234" s="434"/>
      <c r="AR234" s="434"/>
      <c r="AS234" s="434"/>
      <c r="AT234" s="434"/>
      <c r="AU234" s="434"/>
      <c r="AV234" s="434"/>
      <c r="AW234" s="434"/>
      <c r="AX234" s="434"/>
      <c r="AY234" s="434"/>
      <c r="AZ234" s="434"/>
      <c r="BA234" s="434"/>
      <c r="BB234" s="434"/>
      <c r="BC234" s="434"/>
      <c r="BD234" s="434"/>
      <c r="BE234" s="434"/>
      <c r="BF234" s="434"/>
      <c r="BG234" s="434"/>
      <c r="BH234" s="434"/>
      <c r="BI234" s="434"/>
      <c r="BJ234" s="434"/>
      <c r="BK234" s="434"/>
      <c r="BL234" s="434"/>
      <c r="BM234" s="434"/>
      <c r="BN234" s="434"/>
      <c r="BO234" s="434"/>
      <c r="BP234" s="434"/>
      <c r="BQ234" s="434"/>
      <c r="BR234" s="434"/>
      <c r="BS234" s="435"/>
      <c r="BT234" s="431">
        <v>1</v>
      </c>
      <c r="BU234" s="431"/>
      <c r="BV234" s="431"/>
      <c r="BW234" s="431"/>
      <c r="BX234" s="431"/>
      <c r="BY234" s="431"/>
      <c r="BZ234" s="431"/>
      <c r="CA234" s="431"/>
      <c r="CB234" s="431"/>
      <c r="CC234" s="431"/>
      <c r="CD234" s="431"/>
      <c r="CE234" s="431"/>
      <c r="CF234" s="431"/>
      <c r="CG234" s="431"/>
      <c r="CH234" s="431"/>
      <c r="CI234" s="431"/>
      <c r="CJ234" s="424">
        <v>551071</v>
      </c>
      <c r="CK234" s="424"/>
      <c r="CL234" s="424"/>
      <c r="CM234" s="424"/>
      <c r="CN234" s="424"/>
      <c r="CO234" s="424"/>
      <c r="CP234" s="424"/>
      <c r="CQ234" s="424"/>
      <c r="CR234" s="424"/>
      <c r="CS234" s="424"/>
      <c r="CT234" s="424"/>
      <c r="CU234" s="424"/>
      <c r="CV234" s="424"/>
      <c r="CW234" s="424"/>
      <c r="CX234" s="424"/>
      <c r="CY234" s="424"/>
      <c r="CZ234" s="424"/>
      <c r="DA234" s="424"/>
    </row>
    <row r="235" spans="1:105" s="124" customFormat="1" ht="14.25">
      <c r="A235" s="453" t="s">
        <v>358</v>
      </c>
      <c r="B235" s="453"/>
      <c r="C235" s="453"/>
      <c r="D235" s="453"/>
      <c r="E235" s="453"/>
      <c r="F235" s="453"/>
      <c r="G235" s="453"/>
      <c r="H235" s="460"/>
      <c r="I235" s="461"/>
      <c r="J235" s="461"/>
      <c r="K235" s="461"/>
      <c r="L235" s="461"/>
      <c r="M235" s="461"/>
      <c r="N235" s="461"/>
      <c r="O235" s="461"/>
      <c r="P235" s="461"/>
      <c r="Q235" s="461"/>
      <c r="R235" s="461"/>
      <c r="S235" s="461"/>
      <c r="T235" s="461"/>
      <c r="U235" s="461"/>
      <c r="V235" s="461"/>
      <c r="W235" s="461"/>
      <c r="X235" s="461"/>
      <c r="Y235" s="461"/>
      <c r="Z235" s="461"/>
      <c r="AA235" s="461"/>
      <c r="AB235" s="461"/>
      <c r="AC235" s="461"/>
      <c r="AD235" s="461"/>
      <c r="AE235" s="461"/>
      <c r="AF235" s="461"/>
      <c r="AG235" s="461"/>
      <c r="AH235" s="461"/>
      <c r="AI235" s="461"/>
      <c r="AJ235" s="461"/>
      <c r="AK235" s="461"/>
      <c r="AL235" s="461"/>
      <c r="AM235" s="461"/>
      <c r="AN235" s="461"/>
      <c r="AO235" s="461"/>
      <c r="AP235" s="461"/>
      <c r="AQ235" s="461"/>
      <c r="AR235" s="461"/>
      <c r="AS235" s="461"/>
      <c r="AT235" s="461"/>
      <c r="AU235" s="461"/>
      <c r="AV235" s="461"/>
      <c r="AW235" s="461"/>
      <c r="AX235" s="461"/>
      <c r="AY235" s="461"/>
      <c r="AZ235" s="461"/>
      <c r="BA235" s="461"/>
      <c r="BB235" s="461"/>
      <c r="BC235" s="461"/>
      <c r="BD235" s="461"/>
      <c r="BE235" s="461"/>
      <c r="BF235" s="461"/>
      <c r="BG235" s="461"/>
      <c r="BH235" s="461"/>
      <c r="BI235" s="461"/>
      <c r="BJ235" s="461"/>
      <c r="BK235" s="461"/>
      <c r="BL235" s="461"/>
      <c r="BM235" s="461"/>
      <c r="BN235" s="461"/>
      <c r="BO235" s="461"/>
      <c r="BP235" s="461"/>
      <c r="BQ235" s="461"/>
      <c r="BR235" s="461"/>
      <c r="BS235" s="462"/>
      <c r="BT235" s="431"/>
      <c r="BU235" s="431"/>
      <c r="BV235" s="431"/>
      <c r="BW235" s="431"/>
      <c r="BX235" s="431"/>
      <c r="BY235" s="431"/>
      <c r="BZ235" s="431"/>
      <c r="CA235" s="431"/>
      <c r="CB235" s="431"/>
      <c r="CC235" s="431"/>
      <c r="CD235" s="431"/>
      <c r="CE235" s="431"/>
      <c r="CF235" s="431"/>
      <c r="CG235" s="431"/>
      <c r="CH235" s="431"/>
      <c r="CI235" s="431"/>
      <c r="CJ235" s="424">
        <v>0</v>
      </c>
      <c r="CK235" s="424"/>
      <c r="CL235" s="424"/>
      <c r="CM235" s="424"/>
      <c r="CN235" s="424"/>
      <c r="CO235" s="424"/>
      <c r="CP235" s="424"/>
      <c r="CQ235" s="424"/>
      <c r="CR235" s="424"/>
      <c r="CS235" s="424"/>
      <c r="CT235" s="424"/>
      <c r="CU235" s="424"/>
      <c r="CV235" s="424"/>
      <c r="CW235" s="424"/>
      <c r="CX235" s="424"/>
      <c r="CY235" s="424"/>
      <c r="CZ235" s="424"/>
      <c r="DA235" s="424"/>
    </row>
    <row r="236" spans="1:105" s="124" customFormat="1" ht="14.25">
      <c r="A236" s="453"/>
      <c r="B236" s="453"/>
      <c r="C236" s="453"/>
      <c r="D236" s="453"/>
      <c r="E236" s="453"/>
      <c r="F236" s="453"/>
      <c r="G236" s="453"/>
      <c r="H236" s="436" t="s">
        <v>196</v>
      </c>
      <c r="I236" s="437"/>
      <c r="J236" s="437"/>
      <c r="K236" s="437"/>
      <c r="L236" s="437"/>
      <c r="M236" s="437"/>
      <c r="N236" s="437"/>
      <c r="O236" s="437"/>
      <c r="P236" s="437"/>
      <c r="Q236" s="437"/>
      <c r="R236" s="437"/>
      <c r="S236" s="437"/>
      <c r="T236" s="437"/>
      <c r="U236" s="437"/>
      <c r="V236" s="437"/>
      <c r="W236" s="437"/>
      <c r="X236" s="437"/>
      <c r="Y236" s="437"/>
      <c r="Z236" s="437"/>
      <c r="AA236" s="437"/>
      <c r="AB236" s="437"/>
      <c r="AC236" s="437"/>
      <c r="AD236" s="437"/>
      <c r="AE236" s="437"/>
      <c r="AF236" s="437"/>
      <c r="AG236" s="437"/>
      <c r="AH236" s="437"/>
      <c r="AI236" s="437"/>
      <c r="AJ236" s="437"/>
      <c r="AK236" s="437"/>
      <c r="AL236" s="437"/>
      <c r="AM236" s="437"/>
      <c r="AN236" s="437"/>
      <c r="AO236" s="437"/>
      <c r="AP236" s="437"/>
      <c r="AQ236" s="437"/>
      <c r="AR236" s="437"/>
      <c r="AS236" s="437"/>
      <c r="AT236" s="437"/>
      <c r="AU236" s="437"/>
      <c r="AV236" s="437"/>
      <c r="AW236" s="437"/>
      <c r="AX236" s="437"/>
      <c r="AY236" s="437"/>
      <c r="AZ236" s="437"/>
      <c r="BA236" s="437"/>
      <c r="BB236" s="437"/>
      <c r="BC236" s="437"/>
      <c r="BD236" s="437"/>
      <c r="BE236" s="437"/>
      <c r="BF236" s="437"/>
      <c r="BG236" s="437"/>
      <c r="BH236" s="437"/>
      <c r="BI236" s="437"/>
      <c r="BJ236" s="437"/>
      <c r="BK236" s="437"/>
      <c r="BL236" s="437"/>
      <c r="BM236" s="437"/>
      <c r="BN236" s="437"/>
      <c r="BO236" s="437"/>
      <c r="BP236" s="437"/>
      <c r="BQ236" s="437"/>
      <c r="BR236" s="437"/>
      <c r="BS236" s="438"/>
      <c r="BT236" s="442" t="s">
        <v>178</v>
      </c>
      <c r="BU236" s="442"/>
      <c r="BV236" s="442"/>
      <c r="BW236" s="442"/>
      <c r="BX236" s="442"/>
      <c r="BY236" s="442"/>
      <c r="BZ236" s="442"/>
      <c r="CA236" s="442"/>
      <c r="CB236" s="442"/>
      <c r="CC236" s="442"/>
      <c r="CD236" s="442"/>
      <c r="CE236" s="442"/>
      <c r="CF236" s="442"/>
      <c r="CG236" s="442"/>
      <c r="CH236" s="442"/>
      <c r="CI236" s="442"/>
      <c r="CJ236" s="428">
        <f>SUM(CJ233:CJ235)</f>
        <v>603300</v>
      </c>
      <c r="CK236" s="428"/>
      <c r="CL236" s="428"/>
      <c r="CM236" s="428"/>
      <c r="CN236" s="428"/>
      <c r="CO236" s="428"/>
      <c r="CP236" s="428"/>
      <c r="CQ236" s="428"/>
      <c r="CR236" s="428"/>
      <c r="CS236" s="428"/>
      <c r="CT236" s="428"/>
      <c r="CU236" s="428"/>
      <c r="CV236" s="428"/>
      <c r="CW236" s="428"/>
      <c r="CX236" s="428"/>
      <c r="CY236" s="428"/>
      <c r="CZ236" s="428"/>
      <c r="DA236" s="428"/>
    </row>
    <row r="237" spans="1:105" s="124" customFormat="1" ht="14.25">
      <c r="A237" s="133"/>
      <c r="B237" s="133"/>
      <c r="C237" s="133"/>
      <c r="D237" s="133"/>
      <c r="E237" s="133"/>
      <c r="F237" s="133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</row>
    <row r="238" spans="1:105" s="124" customFormat="1" ht="36" customHeight="1">
      <c r="A238" s="452" t="s">
        <v>359</v>
      </c>
      <c r="B238" s="452"/>
      <c r="C238" s="452"/>
      <c r="D238" s="452"/>
      <c r="E238" s="452"/>
      <c r="F238" s="452"/>
      <c r="G238" s="452"/>
      <c r="H238" s="452"/>
      <c r="I238" s="452"/>
      <c r="J238" s="452"/>
      <c r="K238" s="452"/>
      <c r="L238" s="452"/>
      <c r="M238" s="452"/>
      <c r="N238" s="452"/>
      <c r="O238" s="452"/>
      <c r="P238" s="452"/>
      <c r="Q238" s="452"/>
      <c r="R238" s="452"/>
      <c r="S238" s="452"/>
      <c r="T238" s="452"/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452"/>
      <c r="AF238" s="452"/>
      <c r="AG238" s="452"/>
      <c r="AH238" s="452"/>
      <c r="AI238" s="452"/>
      <c r="AJ238" s="452"/>
      <c r="AK238" s="452"/>
      <c r="AL238" s="452"/>
      <c r="AM238" s="452"/>
      <c r="AN238" s="452"/>
      <c r="AO238" s="452"/>
      <c r="AP238" s="452"/>
      <c r="AQ238" s="452"/>
      <c r="AR238" s="452"/>
      <c r="AS238" s="452"/>
      <c r="AT238" s="452"/>
      <c r="AU238" s="452"/>
      <c r="AV238" s="452"/>
      <c r="AW238" s="452"/>
      <c r="AX238" s="452"/>
      <c r="AY238" s="452"/>
      <c r="AZ238" s="452"/>
      <c r="BA238" s="452"/>
      <c r="BB238" s="452"/>
      <c r="BC238" s="452"/>
      <c r="BD238" s="452"/>
      <c r="BE238" s="452"/>
      <c r="BF238" s="452"/>
      <c r="BG238" s="452"/>
      <c r="BH238" s="452"/>
      <c r="BI238" s="452"/>
      <c r="BJ238" s="452"/>
      <c r="BK238" s="452"/>
      <c r="BL238" s="452"/>
      <c r="BM238" s="452"/>
      <c r="BN238" s="452"/>
      <c r="BO238" s="452"/>
      <c r="BP238" s="452"/>
      <c r="BQ238" s="452"/>
      <c r="BR238" s="452"/>
      <c r="BS238" s="452"/>
      <c r="BT238" s="452"/>
      <c r="BU238" s="452"/>
      <c r="BV238" s="452"/>
      <c r="BW238" s="452"/>
      <c r="BX238" s="452"/>
      <c r="BY238" s="452"/>
      <c r="BZ238" s="452"/>
      <c r="CA238" s="452"/>
      <c r="CB238" s="452"/>
      <c r="CC238" s="452"/>
      <c r="CD238" s="452"/>
      <c r="CE238" s="452"/>
      <c r="CF238" s="452"/>
      <c r="CG238" s="452"/>
      <c r="CH238" s="452"/>
      <c r="CI238" s="452"/>
      <c r="CJ238" s="452"/>
      <c r="CK238" s="452"/>
      <c r="CL238" s="452"/>
      <c r="CM238" s="452"/>
      <c r="CN238" s="452"/>
      <c r="CO238" s="452"/>
      <c r="CP238" s="452"/>
      <c r="CQ238" s="452"/>
      <c r="CR238" s="452"/>
      <c r="CS238" s="452"/>
      <c r="CT238" s="452"/>
      <c r="CU238" s="452"/>
      <c r="CV238" s="452"/>
      <c r="CW238" s="452"/>
      <c r="CX238" s="452"/>
      <c r="CY238" s="452"/>
      <c r="CZ238" s="452"/>
      <c r="DA238" s="452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14.25">
      <c r="A240" s="453" t="s">
        <v>44</v>
      </c>
      <c r="B240" s="453"/>
      <c r="C240" s="453"/>
      <c r="D240" s="453"/>
      <c r="E240" s="453"/>
      <c r="F240" s="453"/>
      <c r="G240" s="453"/>
      <c r="H240" s="499" t="s">
        <v>356</v>
      </c>
      <c r="I240" s="434"/>
      <c r="J240" s="434"/>
      <c r="K240" s="434"/>
      <c r="L240" s="434"/>
      <c r="M240" s="434"/>
      <c r="N240" s="434"/>
      <c r="O240" s="434"/>
      <c r="P240" s="434"/>
      <c r="Q240" s="434"/>
      <c r="R240" s="434"/>
      <c r="S240" s="434"/>
      <c r="T240" s="434"/>
      <c r="U240" s="434"/>
      <c r="V240" s="434"/>
      <c r="W240" s="434"/>
      <c r="X240" s="434"/>
      <c r="Y240" s="434"/>
      <c r="Z240" s="434"/>
      <c r="AA240" s="434"/>
      <c r="AB240" s="434"/>
      <c r="AC240" s="434"/>
      <c r="AD240" s="434"/>
      <c r="AE240" s="434"/>
      <c r="AF240" s="434"/>
      <c r="AG240" s="434"/>
      <c r="AH240" s="434"/>
      <c r="AI240" s="434"/>
      <c r="AJ240" s="434"/>
      <c r="AK240" s="434"/>
      <c r="AL240" s="434"/>
      <c r="AM240" s="434"/>
      <c r="AN240" s="434"/>
      <c r="AO240" s="434"/>
      <c r="AP240" s="434"/>
      <c r="AQ240" s="434"/>
      <c r="AR240" s="434"/>
      <c r="AS240" s="434"/>
      <c r="AT240" s="434"/>
      <c r="AU240" s="434"/>
      <c r="AV240" s="434"/>
      <c r="AW240" s="434"/>
      <c r="AX240" s="434"/>
      <c r="AY240" s="434"/>
      <c r="AZ240" s="434"/>
      <c r="BA240" s="434"/>
      <c r="BB240" s="434"/>
      <c r="BC240" s="434"/>
      <c r="BD240" s="434"/>
      <c r="BE240" s="434"/>
      <c r="BF240" s="434"/>
      <c r="BG240" s="434"/>
      <c r="BH240" s="434"/>
      <c r="BI240" s="434"/>
      <c r="BJ240" s="434"/>
      <c r="BK240" s="434"/>
      <c r="BL240" s="434"/>
      <c r="BM240" s="434"/>
      <c r="BN240" s="434"/>
      <c r="BO240" s="434"/>
      <c r="BP240" s="434"/>
      <c r="BQ240" s="434"/>
      <c r="BR240" s="434"/>
      <c r="BS240" s="435"/>
      <c r="BT240" s="431">
        <v>1</v>
      </c>
      <c r="BU240" s="431"/>
      <c r="BV240" s="431"/>
      <c r="BW240" s="431"/>
      <c r="BX240" s="431"/>
      <c r="BY240" s="431"/>
      <c r="BZ240" s="431"/>
      <c r="CA240" s="431"/>
      <c r="CB240" s="431"/>
      <c r="CC240" s="431"/>
      <c r="CD240" s="431"/>
      <c r="CE240" s="431"/>
      <c r="CF240" s="431"/>
      <c r="CG240" s="431"/>
      <c r="CH240" s="431"/>
      <c r="CI240" s="431"/>
      <c r="CJ240" s="424">
        <v>10897</v>
      </c>
      <c r="CK240" s="424"/>
      <c r="CL240" s="424"/>
      <c r="CM240" s="424"/>
      <c r="CN240" s="424"/>
      <c r="CO240" s="424"/>
      <c r="CP240" s="424"/>
      <c r="CQ240" s="424"/>
      <c r="CR240" s="424"/>
      <c r="CS240" s="424"/>
      <c r="CT240" s="424"/>
      <c r="CU240" s="424"/>
      <c r="CV240" s="424"/>
      <c r="CW240" s="424"/>
      <c r="CX240" s="424"/>
      <c r="CY240" s="424"/>
      <c r="CZ240" s="424"/>
      <c r="DA240" s="424"/>
    </row>
    <row r="241" spans="1:105" s="124" customFormat="1" ht="14.25">
      <c r="A241" s="453" t="s">
        <v>218</v>
      </c>
      <c r="B241" s="453"/>
      <c r="C241" s="453"/>
      <c r="D241" s="453"/>
      <c r="E241" s="453"/>
      <c r="F241" s="453"/>
      <c r="G241" s="453"/>
      <c r="H241" s="499" t="s">
        <v>360</v>
      </c>
      <c r="I241" s="434"/>
      <c r="J241" s="434"/>
      <c r="K241" s="434"/>
      <c r="L241" s="434"/>
      <c r="M241" s="434"/>
      <c r="N241" s="434"/>
      <c r="O241" s="434"/>
      <c r="P241" s="434"/>
      <c r="Q241" s="434"/>
      <c r="R241" s="434"/>
      <c r="S241" s="434"/>
      <c r="T241" s="434"/>
      <c r="U241" s="434"/>
      <c r="V241" s="434"/>
      <c r="W241" s="434"/>
      <c r="X241" s="434"/>
      <c r="Y241" s="434"/>
      <c r="Z241" s="434"/>
      <c r="AA241" s="434"/>
      <c r="AB241" s="434"/>
      <c r="AC241" s="434"/>
      <c r="AD241" s="434"/>
      <c r="AE241" s="434"/>
      <c r="AF241" s="434"/>
      <c r="AG241" s="434"/>
      <c r="AH241" s="434"/>
      <c r="AI241" s="434"/>
      <c r="AJ241" s="434"/>
      <c r="AK241" s="434"/>
      <c r="AL241" s="434"/>
      <c r="AM241" s="434"/>
      <c r="AN241" s="434"/>
      <c r="AO241" s="434"/>
      <c r="AP241" s="434"/>
      <c r="AQ241" s="434"/>
      <c r="AR241" s="434"/>
      <c r="AS241" s="434"/>
      <c r="AT241" s="434"/>
      <c r="AU241" s="434"/>
      <c r="AV241" s="434"/>
      <c r="AW241" s="434"/>
      <c r="AX241" s="434"/>
      <c r="AY241" s="434"/>
      <c r="AZ241" s="434"/>
      <c r="BA241" s="434"/>
      <c r="BB241" s="434"/>
      <c r="BC241" s="434"/>
      <c r="BD241" s="434"/>
      <c r="BE241" s="434"/>
      <c r="BF241" s="434"/>
      <c r="BG241" s="434"/>
      <c r="BH241" s="434"/>
      <c r="BI241" s="434"/>
      <c r="BJ241" s="434"/>
      <c r="BK241" s="434"/>
      <c r="BL241" s="434"/>
      <c r="BM241" s="434"/>
      <c r="BN241" s="434"/>
      <c r="BO241" s="434"/>
      <c r="BP241" s="434"/>
      <c r="BQ241" s="434"/>
      <c r="BR241" s="434"/>
      <c r="BS241" s="435"/>
      <c r="BT241" s="431">
        <v>1</v>
      </c>
      <c r="BU241" s="431"/>
      <c r="BV241" s="431"/>
      <c r="BW241" s="431"/>
      <c r="BX241" s="431"/>
      <c r="BY241" s="431"/>
      <c r="BZ241" s="431"/>
      <c r="CA241" s="431"/>
      <c r="CB241" s="431"/>
      <c r="CC241" s="431"/>
      <c r="CD241" s="431"/>
      <c r="CE241" s="431"/>
      <c r="CF241" s="431"/>
      <c r="CG241" s="431"/>
      <c r="CH241" s="431"/>
      <c r="CI241" s="431"/>
      <c r="CJ241" s="424">
        <v>10000</v>
      </c>
      <c r="CK241" s="424"/>
      <c r="CL241" s="424"/>
      <c r="CM241" s="424"/>
      <c r="CN241" s="424"/>
      <c r="CO241" s="424"/>
      <c r="CP241" s="424"/>
      <c r="CQ241" s="424"/>
      <c r="CR241" s="424"/>
      <c r="CS241" s="424"/>
      <c r="CT241" s="424"/>
      <c r="CU241" s="424"/>
      <c r="CV241" s="424"/>
      <c r="CW241" s="424"/>
      <c r="CX241" s="424"/>
      <c r="CY241" s="424"/>
      <c r="CZ241" s="424"/>
      <c r="DA241" s="424"/>
    </row>
    <row r="242" spans="1:105" s="124" customFormat="1" ht="14.25">
      <c r="A242" s="453" t="s">
        <v>229</v>
      </c>
      <c r="B242" s="453"/>
      <c r="C242" s="453"/>
      <c r="D242" s="453"/>
      <c r="E242" s="453"/>
      <c r="F242" s="453"/>
      <c r="G242" s="453"/>
      <c r="H242" s="499" t="s">
        <v>361</v>
      </c>
      <c r="I242" s="434"/>
      <c r="J242" s="434"/>
      <c r="K242" s="434"/>
      <c r="L242" s="434"/>
      <c r="M242" s="434"/>
      <c r="N242" s="434"/>
      <c r="O242" s="434"/>
      <c r="P242" s="434"/>
      <c r="Q242" s="434"/>
      <c r="R242" s="434"/>
      <c r="S242" s="434"/>
      <c r="T242" s="434"/>
      <c r="U242" s="434"/>
      <c r="V242" s="434"/>
      <c r="W242" s="434"/>
      <c r="X242" s="434"/>
      <c r="Y242" s="434"/>
      <c r="Z242" s="434"/>
      <c r="AA242" s="434"/>
      <c r="AB242" s="434"/>
      <c r="AC242" s="434"/>
      <c r="AD242" s="434"/>
      <c r="AE242" s="434"/>
      <c r="AF242" s="434"/>
      <c r="AG242" s="434"/>
      <c r="AH242" s="434"/>
      <c r="AI242" s="434"/>
      <c r="AJ242" s="434"/>
      <c r="AK242" s="434"/>
      <c r="AL242" s="434"/>
      <c r="AM242" s="434"/>
      <c r="AN242" s="434"/>
      <c r="AO242" s="434"/>
      <c r="AP242" s="434"/>
      <c r="AQ242" s="434"/>
      <c r="AR242" s="434"/>
      <c r="AS242" s="434"/>
      <c r="AT242" s="434"/>
      <c r="AU242" s="434"/>
      <c r="AV242" s="434"/>
      <c r="AW242" s="434"/>
      <c r="AX242" s="434"/>
      <c r="AY242" s="434"/>
      <c r="AZ242" s="434"/>
      <c r="BA242" s="434"/>
      <c r="BB242" s="434"/>
      <c r="BC242" s="434"/>
      <c r="BD242" s="434"/>
      <c r="BE242" s="434"/>
      <c r="BF242" s="434"/>
      <c r="BG242" s="434"/>
      <c r="BH242" s="434"/>
      <c r="BI242" s="434"/>
      <c r="BJ242" s="434"/>
      <c r="BK242" s="434"/>
      <c r="BL242" s="434"/>
      <c r="BM242" s="434"/>
      <c r="BN242" s="434"/>
      <c r="BO242" s="434"/>
      <c r="BP242" s="434"/>
      <c r="BQ242" s="434"/>
      <c r="BR242" s="434"/>
      <c r="BS242" s="435"/>
      <c r="BT242" s="431">
        <v>4</v>
      </c>
      <c r="BU242" s="431"/>
      <c r="BV242" s="431"/>
      <c r="BW242" s="431"/>
      <c r="BX242" s="431"/>
      <c r="BY242" s="431"/>
      <c r="BZ242" s="431"/>
      <c r="CA242" s="431"/>
      <c r="CB242" s="431"/>
      <c r="CC242" s="431"/>
      <c r="CD242" s="431"/>
      <c r="CE242" s="431"/>
      <c r="CF242" s="431"/>
      <c r="CG242" s="431"/>
      <c r="CH242" s="431"/>
      <c r="CI242" s="431"/>
      <c r="CJ242" s="424">
        <v>24000</v>
      </c>
      <c r="CK242" s="424"/>
      <c r="CL242" s="424"/>
      <c r="CM242" s="424"/>
      <c r="CN242" s="424"/>
      <c r="CO242" s="424"/>
      <c r="CP242" s="424"/>
      <c r="CQ242" s="424"/>
      <c r="CR242" s="424"/>
      <c r="CS242" s="424"/>
      <c r="CT242" s="424"/>
      <c r="CU242" s="424"/>
      <c r="CV242" s="424"/>
      <c r="CW242" s="424"/>
      <c r="CX242" s="424"/>
      <c r="CY242" s="424"/>
      <c r="CZ242" s="424"/>
      <c r="DA242" s="424"/>
    </row>
    <row r="243" spans="1:105" s="124" customFormat="1" ht="14.25">
      <c r="A243" s="453" t="s">
        <v>287</v>
      </c>
      <c r="B243" s="453"/>
      <c r="C243" s="453"/>
      <c r="D243" s="453"/>
      <c r="E243" s="453"/>
      <c r="F243" s="453"/>
      <c r="G243" s="453"/>
      <c r="H243" s="499" t="s">
        <v>362</v>
      </c>
      <c r="I243" s="434"/>
      <c r="J243" s="434"/>
      <c r="K243" s="434"/>
      <c r="L243" s="434"/>
      <c r="M243" s="434"/>
      <c r="N243" s="434"/>
      <c r="O243" s="434"/>
      <c r="P243" s="434"/>
      <c r="Q243" s="434"/>
      <c r="R243" s="434"/>
      <c r="S243" s="434"/>
      <c r="T243" s="434"/>
      <c r="U243" s="434"/>
      <c r="V243" s="434"/>
      <c r="W243" s="434"/>
      <c r="X243" s="434"/>
      <c r="Y243" s="434"/>
      <c r="Z243" s="434"/>
      <c r="AA243" s="434"/>
      <c r="AB243" s="434"/>
      <c r="AC243" s="434"/>
      <c r="AD243" s="434"/>
      <c r="AE243" s="434"/>
      <c r="AF243" s="434"/>
      <c r="AG243" s="434"/>
      <c r="AH243" s="434"/>
      <c r="AI243" s="434"/>
      <c r="AJ243" s="434"/>
      <c r="AK243" s="434"/>
      <c r="AL243" s="434"/>
      <c r="AM243" s="434"/>
      <c r="AN243" s="434"/>
      <c r="AO243" s="434"/>
      <c r="AP243" s="434"/>
      <c r="AQ243" s="434"/>
      <c r="AR243" s="434"/>
      <c r="AS243" s="434"/>
      <c r="AT243" s="434"/>
      <c r="AU243" s="434"/>
      <c r="AV243" s="434"/>
      <c r="AW243" s="434"/>
      <c r="AX243" s="434"/>
      <c r="AY243" s="434"/>
      <c r="AZ243" s="434"/>
      <c r="BA243" s="434"/>
      <c r="BB243" s="434"/>
      <c r="BC243" s="434"/>
      <c r="BD243" s="434"/>
      <c r="BE243" s="434"/>
      <c r="BF243" s="434"/>
      <c r="BG243" s="434"/>
      <c r="BH243" s="434"/>
      <c r="BI243" s="434"/>
      <c r="BJ243" s="434"/>
      <c r="BK243" s="434"/>
      <c r="BL243" s="434"/>
      <c r="BM243" s="434"/>
      <c r="BN243" s="434"/>
      <c r="BO243" s="434"/>
      <c r="BP243" s="434"/>
      <c r="BQ243" s="434"/>
      <c r="BR243" s="434"/>
      <c r="BS243" s="435"/>
      <c r="BT243" s="431">
        <v>1</v>
      </c>
      <c r="BU243" s="431"/>
      <c r="BV243" s="431"/>
      <c r="BW243" s="431"/>
      <c r="BX243" s="431"/>
      <c r="BY243" s="431"/>
      <c r="BZ243" s="431"/>
      <c r="CA243" s="431"/>
      <c r="CB243" s="431"/>
      <c r="CC243" s="431"/>
      <c r="CD243" s="431"/>
      <c r="CE243" s="431"/>
      <c r="CF243" s="431"/>
      <c r="CG243" s="431"/>
      <c r="CH243" s="431"/>
      <c r="CI243" s="431"/>
      <c r="CJ243" s="424">
        <v>10000</v>
      </c>
      <c r="CK243" s="424"/>
      <c r="CL243" s="424"/>
      <c r="CM243" s="424"/>
      <c r="CN243" s="424"/>
      <c r="CO243" s="424"/>
      <c r="CP243" s="424"/>
      <c r="CQ243" s="424"/>
      <c r="CR243" s="424"/>
      <c r="CS243" s="424"/>
      <c r="CT243" s="424"/>
      <c r="CU243" s="424"/>
      <c r="CV243" s="424"/>
      <c r="CW243" s="424"/>
      <c r="CX243" s="424"/>
      <c r="CY243" s="424"/>
      <c r="CZ243" s="424"/>
      <c r="DA243" s="424"/>
    </row>
    <row r="244" spans="1:105" s="124" customFormat="1" ht="14.25">
      <c r="A244" s="453" t="s">
        <v>289</v>
      </c>
      <c r="B244" s="453"/>
      <c r="C244" s="453"/>
      <c r="D244" s="453"/>
      <c r="E244" s="453"/>
      <c r="F244" s="453"/>
      <c r="G244" s="453"/>
      <c r="H244" s="499" t="s">
        <v>363</v>
      </c>
      <c r="I244" s="434"/>
      <c r="J244" s="434"/>
      <c r="K244" s="434"/>
      <c r="L244" s="434"/>
      <c r="M244" s="434"/>
      <c r="N244" s="434"/>
      <c r="O244" s="434"/>
      <c r="P244" s="434"/>
      <c r="Q244" s="434"/>
      <c r="R244" s="434"/>
      <c r="S244" s="434"/>
      <c r="T244" s="434"/>
      <c r="U244" s="434"/>
      <c r="V244" s="434"/>
      <c r="W244" s="434"/>
      <c r="X244" s="434"/>
      <c r="Y244" s="434"/>
      <c r="Z244" s="434"/>
      <c r="AA244" s="434"/>
      <c r="AB244" s="434"/>
      <c r="AC244" s="434"/>
      <c r="AD244" s="434"/>
      <c r="AE244" s="434"/>
      <c r="AF244" s="434"/>
      <c r="AG244" s="434"/>
      <c r="AH244" s="434"/>
      <c r="AI244" s="434"/>
      <c r="AJ244" s="434"/>
      <c r="AK244" s="434"/>
      <c r="AL244" s="434"/>
      <c r="AM244" s="434"/>
      <c r="AN244" s="434"/>
      <c r="AO244" s="434"/>
      <c r="AP244" s="434"/>
      <c r="AQ244" s="434"/>
      <c r="AR244" s="434"/>
      <c r="AS244" s="434"/>
      <c r="AT244" s="434"/>
      <c r="AU244" s="434"/>
      <c r="AV244" s="434"/>
      <c r="AW244" s="434"/>
      <c r="AX244" s="434"/>
      <c r="AY244" s="434"/>
      <c r="AZ244" s="434"/>
      <c r="BA244" s="434"/>
      <c r="BB244" s="434"/>
      <c r="BC244" s="434"/>
      <c r="BD244" s="434"/>
      <c r="BE244" s="434"/>
      <c r="BF244" s="434"/>
      <c r="BG244" s="434"/>
      <c r="BH244" s="434"/>
      <c r="BI244" s="434"/>
      <c r="BJ244" s="434"/>
      <c r="BK244" s="434"/>
      <c r="BL244" s="434"/>
      <c r="BM244" s="434"/>
      <c r="BN244" s="434"/>
      <c r="BO244" s="434"/>
      <c r="BP244" s="434"/>
      <c r="BQ244" s="434"/>
      <c r="BR244" s="434"/>
      <c r="BS244" s="435"/>
      <c r="BT244" s="431">
        <v>1</v>
      </c>
      <c r="BU244" s="431"/>
      <c r="BV244" s="431"/>
      <c r="BW244" s="431"/>
      <c r="BX244" s="431"/>
      <c r="BY244" s="431"/>
      <c r="BZ244" s="431"/>
      <c r="CA244" s="431"/>
      <c r="CB244" s="431"/>
      <c r="CC244" s="431"/>
      <c r="CD244" s="431"/>
      <c r="CE244" s="431"/>
      <c r="CF244" s="431"/>
      <c r="CG244" s="431"/>
      <c r="CH244" s="431"/>
      <c r="CI244" s="431"/>
      <c r="CJ244" s="424">
        <v>26000</v>
      </c>
      <c r="CK244" s="424"/>
      <c r="CL244" s="424"/>
      <c r="CM244" s="424"/>
      <c r="CN244" s="424"/>
      <c r="CO244" s="424"/>
      <c r="CP244" s="424"/>
      <c r="CQ244" s="424"/>
      <c r="CR244" s="424"/>
      <c r="CS244" s="424"/>
      <c r="CT244" s="424"/>
      <c r="CU244" s="424"/>
      <c r="CV244" s="424"/>
      <c r="CW244" s="424"/>
      <c r="CX244" s="424"/>
      <c r="CY244" s="424"/>
      <c r="CZ244" s="424"/>
      <c r="DA244" s="424"/>
    </row>
    <row r="245" spans="1:105" s="124" customFormat="1" ht="14.25">
      <c r="A245" s="453" t="s">
        <v>290</v>
      </c>
      <c r="B245" s="453"/>
      <c r="C245" s="453"/>
      <c r="D245" s="453"/>
      <c r="E245" s="453"/>
      <c r="F245" s="453"/>
      <c r="G245" s="453"/>
      <c r="H245" s="499" t="s">
        <v>364</v>
      </c>
      <c r="I245" s="434"/>
      <c r="J245" s="434"/>
      <c r="K245" s="434"/>
      <c r="L245" s="434"/>
      <c r="M245" s="434"/>
      <c r="N245" s="434"/>
      <c r="O245" s="434"/>
      <c r="P245" s="434"/>
      <c r="Q245" s="434"/>
      <c r="R245" s="434"/>
      <c r="S245" s="434"/>
      <c r="T245" s="434"/>
      <c r="U245" s="434"/>
      <c r="V245" s="434"/>
      <c r="W245" s="434"/>
      <c r="X245" s="434"/>
      <c r="Y245" s="434"/>
      <c r="Z245" s="434"/>
      <c r="AA245" s="434"/>
      <c r="AB245" s="434"/>
      <c r="AC245" s="434"/>
      <c r="AD245" s="434"/>
      <c r="AE245" s="434"/>
      <c r="AF245" s="434"/>
      <c r="AG245" s="434"/>
      <c r="AH245" s="434"/>
      <c r="AI245" s="434"/>
      <c r="AJ245" s="434"/>
      <c r="AK245" s="434"/>
      <c r="AL245" s="434"/>
      <c r="AM245" s="434"/>
      <c r="AN245" s="434"/>
      <c r="AO245" s="434"/>
      <c r="AP245" s="434"/>
      <c r="AQ245" s="434"/>
      <c r="AR245" s="434"/>
      <c r="AS245" s="434"/>
      <c r="AT245" s="434"/>
      <c r="AU245" s="434"/>
      <c r="AV245" s="434"/>
      <c r="AW245" s="434"/>
      <c r="AX245" s="434"/>
      <c r="AY245" s="434"/>
      <c r="AZ245" s="434"/>
      <c r="BA245" s="434"/>
      <c r="BB245" s="434"/>
      <c r="BC245" s="434"/>
      <c r="BD245" s="434"/>
      <c r="BE245" s="434"/>
      <c r="BF245" s="434"/>
      <c r="BG245" s="434"/>
      <c r="BH245" s="434"/>
      <c r="BI245" s="434"/>
      <c r="BJ245" s="434"/>
      <c r="BK245" s="434"/>
      <c r="BL245" s="434"/>
      <c r="BM245" s="434"/>
      <c r="BN245" s="434"/>
      <c r="BO245" s="434"/>
      <c r="BP245" s="434"/>
      <c r="BQ245" s="434"/>
      <c r="BR245" s="434"/>
      <c r="BS245" s="435"/>
      <c r="BT245" s="431">
        <v>1</v>
      </c>
      <c r="BU245" s="431"/>
      <c r="BV245" s="431"/>
      <c r="BW245" s="431"/>
      <c r="BX245" s="431"/>
      <c r="BY245" s="431"/>
      <c r="BZ245" s="431"/>
      <c r="CA245" s="431"/>
      <c r="CB245" s="431"/>
      <c r="CC245" s="431"/>
      <c r="CD245" s="431"/>
      <c r="CE245" s="431"/>
      <c r="CF245" s="431"/>
      <c r="CG245" s="431"/>
      <c r="CH245" s="431"/>
      <c r="CI245" s="431"/>
      <c r="CJ245" s="424">
        <v>2374</v>
      </c>
      <c r="CK245" s="424"/>
      <c r="CL245" s="424"/>
      <c r="CM245" s="424"/>
      <c r="CN245" s="424"/>
      <c r="CO245" s="424"/>
      <c r="CP245" s="424"/>
      <c r="CQ245" s="424"/>
      <c r="CR245" s="424"/>
      <c r="CS245" s="424"/>
      <c r="CT245" s="424"/>
      <c r="CU245" s="424"/>
      <c r="CV245" s="424"/>
      <c r="CW245" s="424"/>
      <c r="CX245" s="424"/>
      <c r="CY245" s="424"/>
      <c r="CZ245" s="424"/>
      <c r="DA245" s="424"/>
    </row>
    <row r="246" spans="1:105" s="124" customFormat="1" ht="14.25">
      <c r="A246" s="453" t="s">
        <v>291</v>
      </c>
      <c r="B246" s="453"/>
      <c r="C246" s="453"/>
      <c r="D246" s="453"/>
      <c r="E246" s="453"/>
      <c r="F246" s="453"/>
      <c r="G246" s="453"/>
      <c r="H246" s="499" t="s">
        <v>405</v>
      </c>
      <c r="I246" s="434"/>
      <c r="J246" s="434"/>
      <c r="K246" s="434"/>
      <c r="L246" s="434"/>
      <c r="M246" s="434"/>
      <c r="N246" s="434"/>
      <c r="O246" s="434"/>
      <c r="P246" s="434"/>
      <c r="Q246" s="434"/>
      <c r="R246" s="434"/>
      <c r="S246" s="434"/>
      <c r="T246" s="434"/>
      <c r="U246" s="434"/>
      <c r="V246" s="434"/>
      <c r="W246" s="434"/>
      <c r="X246" s="434"/>
      <c r="Y246" s="434"/>
      <c r="Z246" s="434"/>
      <c r="AA246" s="434"/>
      <c r="AB246" s="434"/>
      <c r="AC246" s="434"/>
      <c r="AD246" s="434"/>
      <c r="AE246" s="434"/>
      <c r="AF246" s="434"/>
      <c r="AG246" s="434"/>
      <c r="AH246" s="434"/>
      <c r="AI246" s="434"/>
      <c r="AJ246" s="434"/>
      <c r="AK246" s="434"/>
      <c r="AL246" s="434"/>
      <c r="AM246" s="434"/>
      <c r="AN246" s="434"/>
      <c r="AO246" s="434"/>
      <c r="AP246" s="434"/>
      <c r="AQ246" s="434"/>
      <c r="AR246" s="434"/>
      <c r="AS246" s="434"/>
      <c r="AT246" s="434"/>
      <c r="AU246" s="434"/>
      <c r="AV246" s="434"/>
      <c r="AW246" s="434"/>
      <c r="AX246" s="434"/>
      <c r="AY246" s="434"/>
      <c r="AZ246" s="434"/>
      <c r="BA246" s="434"/>
      <c r="BB246" s="434"/>
      <c r="BC246" s="434"/>
      <c r="BD246" s="434"/>
      <c r="BE246" s="434"/>
      <c r="BF246" s="434"/>
      <c r="BG246" s="434"/>
      <c r="BH246" s="434"/>
      <c r="BI246" s="434"/>
      <c r="BJ246" s="434"/>
      <c r="BK246" s="434"/>
      <c r="BL246" s="434"/>
      <c r="BM246" s="434"/>
      <c r="BN246" s="434"/>
      <c r="BO246" s="434"/>
      <c r="BP246" s="434"/>
      <c r="BQ246" s="434"/>
      <c r="BR246" s="434"/>
      <c r="BS246" s="435"/>
      <c r="BT246" s="431">
        <v>1</v>
      </c>
      <c r="BU246" s="431"/>
      <c r="BV246" s="431"/>
      <c r="BW246" s="431"/>
      <c r="BX246" s="431"/>
      <c r="BY246" s="431"/>
      <c r="BZ246" s="431"/>
      <c r="CA246" s="431"/>
      <c r="CB246" s="431"/>
      <c r="CC246" s="431"/>
      <c r="CD246" s="431"/>
      <c r="CE246" s="431"/>
      <c r="CF246" s="431"/>
      <c r="CG246" s="431"/>
      <c r="CH246" s="431"/>
      <c r="CI246" s="431"/>
      <c r="CJ246" s="424">
        <v>10000</v>
      </c>
      <c r="CK246" s="424"/>
      <c r="CL246" s="424"/>
      <c r="CM246" s="424"/>
      <c r="CN246" s="424"/>
      <c r="CO246" s="424"/>
      <c r="CP246" s="424"/>
      <c r="CQ246" s="424"/>
      <c r="CR246" s="424"/>
      <c r="CS246" s="424"/>
      <c r="CT246" s="424"/>
      <c r="CU246" s="424"/>
      <c r="CV246" s="424"/>
      <c r="CW246" s="424"/>
      <c r="CX246" s="424"/>
      <c r="CY246" s="424"/>
      <c r="CZ246" s="424"/>
      <c r="DA246" s="424"/>
    </row>
    <row r="247" spans="1:105" s="124" customFormat="1" ht="14.25">
      <c r="A247" s="453" t="s">
        <v>292</v>
      </c>
      <c r="B247" s="453"/>
      <c r="C247" s="453"/>
      <c r="D247" s="453"/>
      <c r="E247" s="453"/>
      <c r="F247" s="453"/>
      <c r="G247" s="453"/>
      <c r="H247" s="499" t="s">
        <v>365</v>
      </c>
      <c r="I247" s="434"/>
      <c r="J247" s="434"/>
      <c r="K247" s="434"/>
      <c r="L247" s="434"/>
      <c r="M247" s="434"/>
      <c r="N247" s="434"/>
      <c r="O247" s="434"/>
      <c r="P247" s="434"/>
      <c r="Q247" s="434"/>
      <c r="R247" s="434"/>
      <c r="S247" s="434"/>
      <c r="T247" s="434"/>
      <c r="U247" s="434"/>
      <c r="V247" s="434"/>
      <c r="W247" s="434"/>
      <c r="X247" s="434"/>
      <c r="Y247" s="434"/>
      <c r="Z247" s="434"/>
      <c r="AA247" s="434"/>
      <c r="AB247" s="434"/>
      <c r="AC247" s="434"/>
      <c r="AD247" s="434"/>
      <c r="AE247" s="434"/>
      <c r="AF247" s="434"/>
      <c r="AG247" s="434"/>
      <c r="AH247" s="434"/>
      <c r="AI247" s="434"/>
      <c r="AJ247" s="434"/>
      <c r="AK247" s="434"/>
      <c r="AL247" s="434"/>
      <c r="AM247" s="434"/>
      <c r="AN247" s="434"/>
      <c r="AO247" s="434"/>
      <c r="AP247" s="434"/>
      <c r="AQ247" s="434"/>
      <c r="AR247" s="434"/>
      <c r="AS247" s="434"/>
      <c r="AT247" s="434"/>
      <c r="AU247" s="434"/>
      <c r="AV247" s="434"/>
      <c r="AW247" s="434"/>
      <c r="AX247" s="434"/>
      <c r="AY247" s="434"/>
      <c r="AZ247" s="434"/>
      <c r="BA247" s="434"/>
      <c r="BB247" s="434"/>
      <c r="BC247" s="434"/>
      <c r="BD247" s="434"/>
      <c r="BE247" s="434"/>
      <c r="BF247" s="434"/>
      <c r="BG247" s="434"/>
      <c r="BH247" s="434"/>
      <c r="BI247" s="434"/>
      <c r="BJ247" s="434"/>
      <c r="BK247" s="434"/>
      <c r="BL247" s="434"/>
      <c r="BM247" s="434"/>
      <c r="BN247" s="434"/>
      <c r="BO247" s="434"/>
      <c r="BP247" s="434"/>
      <c r="BQ247" s="434"/>
      <c r="BR247" s="434"/>
      <c r="BS247" s="435"/>
      <c r="BT247" s="431">
        <v>5</v>
      </c>
      <c r="BU247" s="431"/>
      <c r="BV247" s="431"/>
      <c r="BW247" s="431"/>
      <c r="BX247" s="431"/>
      <c r="BY247" s="431"/>
      <c r="BZ247" s="431"/>
      <c r="CA247" s="431"/>
      <c r="CB247" s="431"/>
      <c r="CC247" s="431"/>
      <c r="CD247" s="431"/>
      <c r="CE247" s="431"/>
      <c r="CF247" s="431"/>
      <c r="CG247" s="431"/>
      <c r="CH247" s="431"/>
      <c r="CI247" s="431"/>
      <c r="CJ247" s="424">
        <v>38429</v>
      </c>
      <c r="CK247" s="424"/>
      <c r="CL247" s="424"/>
      <c r="CM247" s="424"/>
      <c r="CN247" s="424"/>
      <c r="CO247" s="424"/>
      <c r="CP247" s="424"/>
      <c r="CQ247" s="424"/>
      <c r="CR247" s="424"/>
      <c r="CS247" s="424"/>
      <c r="CT247" s="424"/>
      <c r="CU247" s="424"/>
      <c r="CV247" s="424"/>
      <c r="CW247" s="424"/>
      <c r="CX247" s="424"/>
      <c r="CY247" s="424"/>
      <c r="CZ247" s="424"/>
      <c r="DA247" s="424"/>
    </row>
    <row r="248" spans="1:105" s="124" customFormat="1" ht="14.25">
      <c r="A248" s="453" t="s">
        <v>358</v>
      </c>
      <c r="B248" s="453"/>
      <c r="C248" s="453"/>
      <c r="D248" s="453"/>
      <c r="E248" s="453"/>
      <c r="F248" s="453"/>
      <c r="G248" s="453"/>
      <c r="H248" s="499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  <c r="S248" s="434"/>
      <c r="T248" s="434"/>
      <c r="U248" s="434"/>
      <c r="V248" s="434"/>
      <c r="W248" s="434"/>
      <c r="X248" s="434"/>
      <c r="Y248" s="434"/>
      <c r="Z248" s="434"/>
      <c r="AA248" s="434"/>
      <c r="AB248" s="434"/>
      <c r="AC248" s="434"/>
      <c r="AD248" s="434"/>
      <c r="AE248" s="434"/>
      <c r="AF248" s="434"/>
      <c r="AG248" s="434"/>
      <c r="AH248" s="434"/>
      <c r="AI248" s="434"/>
      <c r="AJ248" s="434"/>
      <c r="AK248" s="434"/>
      <c r="AL248" s="434"/>
      <c r="AM248" s="434"/>
      <c r="AN248" s="434"/>
      <c r="AO248" s="434"/>
      <c r="AP248" s="434"/>
      <c r="AQ248" s="434"/>
      <c r="AR248" s="434"/>
      <c r="AS248" s="434"/>
      <c r="AT248" s="434"/>
      <c r="AU248" s="434"/>
      <c r="AV248" s="434"/>
      <c r="AW248" s="434"/>
      <c r="AX248" s="434"/>
      <c r="AY248" s="434"/>
      <c r="AZ248" s="434"/>
      <c r="BA248" s="434"/>
      <c r="BB248" s="434"/>
      <c r="BC248" s="434"/>
      <c r="BD248" s="434"/>
      <c r="BE248" s="434"/>
      <c r="BF248" s="434"/>
      <c r="BG248" s="434"/>
      <c r="BH248" s="434"/>
      <c r="BI248" s="434"/>
      <c r="BJ248" s="434"/>
      <c r="BK248" s="434"/>
      <c r="BL248" s="434"/>
      <c r="BM248" s="434"/>
      <c r="BN248" s="434"/>
      <c r="BO248" s="434"/>
      <c r="BP248" s="434"/>
      <c r="BQ248" s="434"/>
      <c r="BR248" s="434"/>
      <c r="BS248" s="435"/>
      <c r="BT248" s="431"/>
      <c r="BU248" s="431"/>
      <c r="BV248" s="431"/>
      <c r="BW248" s="431"/>
      <c r="BX248" s="431"/>
      <c r="BY248" s="431"/>
      <c r="BZ248" s="431"/>
      <c r="CA248" s="431"/>
      <c r="CB248" s="431"/>
      <c r="CC248" s="431"/>
      <c r="CD248" s="431"/>
      <c r="CE248" s="431"/>
      <c r="CF248" s="431"/>
      <c r="CG248" s="431"/>
      <c r="CH248" s="431"/>
      <c r="CI248" s="431"/>
      <c r="CJ248" s="424"/>
      <c r="CK248" s="424"/>
      <c r="CL248" s="424"/>
      <c r="CM248" s="424"/>
      <c r="CN248" s="424"/>
      <c r="CO248" s="424"/>
      <c r="CP248" s="424"/>
      <c r="CQ248" s="424"/>
      <c r="CR248" s="424"/>
      <c r="CS248" s="424"/>
      <c r="CT248" s="424"/>
      <c r="CU248" s="424"/>
      <c r="CV248" s="424"/>
      <c r="CW248" s="424"/>
      <c r="CX248" s="424"/>
      <c r="CY248" s="424"/>
      <c r="CZ248" s="424"/>
      <c r="DA248" s="424"/>
    </row>
    <row r="249" spans="1:105" s="124" customFormat="1" ht="14.25">
      <c r="A249" s="453"/>
      <c r="B249" s="453"/>
      <c r="C249" s="453"/>
      <c r="D249" s="453"/>
      <c r="E249" s="453"/>
      <c r="F249" s="453"/>
      <c r="G249" s="453"/>
      <c r="H249" s="436" t="s">
        <v>196</v>
      </c>
      <c r="I249" s="437"/>
      <c r="J249" s="437"/>
      <c r="K249" s="437"/>
      <c r="L249" s="437"/>
      <c r="M249" s="437"/>
      <c r="N249" s="437"/>
      <c r="O249" s="437"/>
      <c r="P249" s="437"/>
      <c r="Q249" s="437"/>
      <c r="R249" s="437"/>
      <c r="S249" s="437"/>
      <c r="T249" s="437"/>
      <c r="U249" s="437"/>
      <c r="V249" s="437"/>
      <c r="W249" s="437"/>
      <c r="X249" s="437"/>
      <c r="Y249" s="437"/>
      <c r="Z249" s="437"/>
      <c r="AA249" s="437"/>
      <c r="AB249" s="437"/>
      <c r="AC249" s="437"/>
      <c r="AD249" s="437"/>
      <c r="AE249" s="437"/>
      <c r="AF249" s="437"/>
      <c r="AG249" s="437"/>
      <c r="AH249" s="437"/>
      <c r="AI249" s="437"/>
      <c r="AJ249" s="437"/>
      <c r="AK249" s="437"/>
      <c r="AL249" s="437"/>
      <c r="AM249" s="437"/>
      <c r="AN249" s="437"/>
      <c r="AO249" s="437"/>
      <c r="AP249" s="437"/>
      <c r="AQ249" s="437"/>
      <c r="AR249" s="437"/>
      <c r="AS249" s="437"/>
      <c r="AT249" s="437"/>
      <c r="AU249" s="437"/>
      <c r="AV249" s="437"/>
      <c r="AW249" s="437"/>
      <c r="AX249" s="437"/>
      <c r="AY249" s="437"/>
      <c r="AZ249" s="437"/>
      <c r="BA249" s="437"/>
      <c r="BB249" s="437"/>
      <c r="BC249" s="437"/>
      <c r="BD249" s="437"/>
      <c r="BE249" s="437"/>
      <c r="BF249" s="437"/>
      <c r="BG249" s="437"/>
      <c r="BH249" s="437"/>
      <c r="BI249" s="437"/>
      <c r="BJ249" s="437"/>
      <c r="BK249" s="437"/>
      <c r="BL249" s="437"/>
      <c r="BM249" s="437"/>
      <c r="BN249" s="437"/>
      <c r="BO249" s="437"/>
      <c r="BP249" s="437"/>
      <c r="BQ249" s="437"/>
      <c r="BR249" s="437"/>
      <c r="BS249" s="438"/>
      <c r="BT249" s="442" t="s">
        <v>178</v>
      </c>
      <c r="BU249" s="442"/>
      <c r="BV249" s="442"/>
      <c r="BW249" s="442"/>
      <c r="BX249" s="442"/>
      <c r="BY249" s="442"/>
      <c r="BZ249" s="442"/>
      <c r="CA249" s="442"/>
      <c r="CB249" s="442"/>
      <c r="CC249" s="442"/>
      <c r="CD249" s="442"/>
      <c r="CE249" s="442"/>
      <c r="CF249" s="442"/>
      <c r="CG249" s="442"/>
      <c r="CH249" s="442"/>
      <c r="CI249" s="442"/>
      <c r="CJ249" s="428">
        <f>SUM(CJ240:CJ248)</f>
        <v>131700</v>
      </c>
      <c r="CK249" s="428"/>
      <c r="CL249" s="428"/>
      <c r="CM249" s="428"/>
      <c r="CN249" s="428"/>
      <c r="CO249" s="428"/>
      <c r="CP249" s="428"/>
      <c r="CQ249" s="428"/>
      <c r="CR249" s="428"/>
      <c r="CS249" s="428"/>
      <c r="CT249" s="428"/>
      <c r="CU249" s="428"/>
      <c r="CV249" s="428"/>
      <c r="CW249" s="428"/>
      <c r="CX249" s="428"/>
      <c r="CY249" s="428"/>
      <c r="CZ249" s="428"/>
      <c r="DA249" s="428"/>
    </row>
    <row r="250" spans="1:105" s="124" customFormat="1" ht="14.25">
      <c r="A250" s="133"/>
      <c r="B250" s="133"/>
      <c r="C250" s="133"/>
      <c r="D250" s="133"/>
      <c r="E250" s="133"/>
      <c r="F250" s="133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</row>
    <row r="251" spans="1:105" s="124" customFormat="1" ht="30.75" customHeight="1">
      <c r="A251" s="452" t="s">
        <v>366</v>
      </c>
      <c r="B251" s="452"/>
      <c r="C251" s="452"/>
      <c r="D251" s="452"/>
      <c r="E251" s="452"/>
      <c r="F251" s="452"/>
      <c r="G251" s="452"/>
      <c r="H251" s="452"/>
      <c r="I251" s="452"/>
      <c r="J251" s="452"/>
      <c r="K251" s="452"/>
      <c r="L251" s="452"/>
      <c r="M251" s="452"/>
      <c r="N251" s="452"/>
      <c r="O251" s="452"/>
      <c r="P251" s="452"/>
      <c r="Q251" s="452"/>
      <c r="R251" s="452"/>
      <c r="S251" s="452"/>
      <c r="T251" s="452"/>
      <c r="U251" s="452"/>
      <c r="V251" s="452"/>
      <c r="W251" s="452"/>
      <c r="X251" s="452"/>
      <c r="Y251" s="452"/>
      <c r="Z251" s="452"/>
      <c r="AA251" s="452"/>
      <c r="AB251" s="452"/>
      <c r="AC251" s="452"/>
      <c r="AD251" s="452"/>
      <c r="AE251" s="452"/>
      <c r="AF251" s="452"/>
      <c r="AG251" s="452"/>
      <c r="AH251" s="452"/>
      <c r="AI251" s="452"/>
      <c r="AJ251" s="452"/>
      <c r="AK251" s="452"/>
      <c r="AL251" s="452"/>
      <c r="AM251" s="452"/>
      <c r="AN251" s="452"/>
      <c r="AO251" s="452"/>
      <c r="AP251" s="452"/>
      <c r="AQ251" s="452"/>
      <c r="AR251" s="452"/>
      <c r="AS251" s="452"/>
      <c r="AT251" s="452"/>
      <c r="AU251" s="452"/>
      <c r="AV251" s="452"/>
      <c r="AW251" s="452"/>
      <c r="AX251" s="452"/>
      <c r="AY251" s="452"/>
      <c r="AZ251" s="452"/>
      <c r="BA251" s="452"/>
      <c r="BB251" s="452"/>
      <c r="BC251" s="452"/>
      <c r="BD251" s="452"/>
      <c r="BE251" s="452"/>
      <c r="BF251" s="452"/>
      <c r="BG251" s="452"/>
      <c r="BH251" s="452"/>
      <c r="BI251" s="452"/>
      <c r="BJ251" s="452"/>
      <c r="BK251" s="452"/>
      <c r="BL251" s="452"/>
      <c r="BM251" s="452"/>
      <c r="BN251" s="452"/>
      <c r="BO251" s="452"/>
      <c r="BP251" s="452"/>
      <c r="BQ251" s="452"/>
      <c r="BR251" s="452"/>
      <c r="BS251" s="452"/>
      <c r="BT251" s="452"/>
      <c r="BU251" s="452"/>
      <c r="BV251" s="452"/>
      <c r="BW251" s="452"/>
      <c r="BX251" s="452"/>
      <c r="BY251" s="452"/>
      <c r="BZ251" s="452"/>
      <c r="CA251" s="452"/>
      <c r="CB251" s="452"/>
      <c r="CC251" s="452"/>
      <c r="CD251" s="452"/>
      <c r="CE251" s="452"/>
      <c r="CF251" s="452"/>
      <c r="CG251" s="452"/>
      <c r="CH251" s="452"/>
      <c r="CI251" s="452"/>
      <c r="CJ251" s="452"/>
      <c r="CK251" s="452"/>
      <c r="CL251" s="452"/>
      <c r="CM251" s="452"/>
      <c r="CN251" s="452"/>
      <c r="CO251" s="452"/>
      <c r="CP251" s="452"/>
      <c r="CQ251" s="452"/>
      <c r="CR251" s="452"/>
      <c r="CS251" s="452"/>
      <c r="CT251" s="452"/>
      <c r="CU251" s="452"/>
      <c r="CV251" s="452"/>
      <c r="CW251" s="452"/>
      <c r="CX251" s="452"/>
      <c r="CY251" s="452"/>
      <c r="CZ251" s="452"/>
      <c r="DA251" s="452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14.25">
      <c r="A253" s="453" t="s">
        <v>44</v>
      </c>
      <c r="B253" s="453"/>
      <c r="C253" s="453"/>
      <c r="D253" s="453"/>
      <c r="E253" s="453"/>
      <c r="F253" s="453"/>
      <c r="G253" s="453"/>
      <c r="H253" s="499" t="s">
        <v>367</v>
      </c>
      <c r="I253" s="434"/>
      <c r="J253" s="434"/>
      <c r="K253" s="434"/>
      <c r="L253" s="434"/>
      <c r="M253" s="434"/>
      <c r="N253" s="434"/>
      <c r="O253" s="434"/>
      <c r="P253" s="434"/>
      <c r="Q253" s="434"/>
      <c r="R253" s="434"/>
      <c r="S253" s="434"/>
      <c r="T253" s="434"/>
      <c r="U253" s="434"/>
      <c r="V253" s="434"/>
      <c r="W253" s="434"/>
      <c r="X253" s="434"/>
      <c r="Y253" s="434"/>
      <c r="Z253" s="434"/>
      <c r="AA253" s="434"/>
      <c r="AB253" s="434"/>
      <c r="AC253" s="434"/>
      <c r="AD253" s="434"/>
      <c r="AE253" s="434"/>
      <c r="AF253" s="434"/>
      <c r="AG253" s="434"/>
      <c r="AH253" s="434"/>
      <c r="AI253" s="434"/>
      <c r="AJ253" s="434"/>
      <c r="AK253" s="434"/>
      <c r="AL253" s="434"/>
      <c r="AM253" s="434"/>
      <c r="AN253" s="434"/>
      <c r="AO253" s="434"/>
      <c r="AP253" s="434"/>
      <c r="AQ253" s="434"/>
      <c r="AR253" s="434"/>
      <c r="AS253" s="434"/>
      <c r="AT253" s="434"/>
      <c r="AU253" s="434"/>
      <c r="AV253" s="434"/>
      <c r="AW253" s="434"/>
      <c r="AX253" s="434"/>
      <c r="AY253" s="434"/>
      <c r="AZ253" s="434"/>
      <c r="BA253" s="434"/>
      <c r="BB253" s="434"/>
      <c r="BC253" s="434"/>
      <c r="BD253" s="434"/>
      <c r="BE253" s="434"/>
      <c r="BF253" s="434"/>
      <c r="BG253" s="434"/>
      <c r="BH253" s="434"/>
      <c r="BI253" s="434"/>
      <c r="BJ253" s="434"/>
      <c r="BK253" s="434"/>
      <c r="BL253" s="434"/>
      <c r="BM253" s="434"/>
      <c r="BN253" s="434"/>
      <c r="BO253" s="434"/>
      <c r="BP253" s="434"/>
      <c r="BQ253" s="434"/>
      <c r="BR253" s="434"/>
      <c r="BS253" s="435"/>
      <c r="BT253" s="431">
        <v>12</v>
      </c>
      <c r="BU253" s="431"/>
      <c r="BV253" s="431"/>
      <c r="BW253" s="431"/>
      <c r="BX253" s="431"/>
      <c r="BY253" s="431"/>
      <c r="BZ253" s="431"/>
      <c r="CA253" s="431"/>
      <c r="CB253" s="431"/>
      <c r="CC253" s="431"/>
      <c r="CD253" s="431"/>
      <c r="CE253" s="431"/>
      <c r="CF253" s="431"/>
      <c r="CG253" s="431"/>
      <c r="CH253" s="431"/>
      <c r="CI253" s="431"/>
      <c r="CJ253" s="424">
        <v>36000</v>
      </c>
      <c r="CK253" s="424"/>
      <c r="CL253" s="424"/>
      <c r="CM253" s="424"/>
      <c r="CN253" s="424"/>
      <c r="CO253" s="424"/>
      <c r="CP253" s="424"/>
      <c r="CQ253" s="424"/>
      <c r="CR253" s="424"/>
      <c r="CS253" s="424"/>
      <c r="CT253" s="424"/>
      <c r="CU253" s="424"/>
      <c r="CV253" s="424"/>
      <c r="CW253" s="424"/>
      <c r="CX253" s="424"/>
      <c r="CY253" s="424"/>
      <c r="CZ253" s="424"/>
      <c r="DA253" s="424"/>
    </row>
    <row r="254" spans="1:105" s="124" customFormat="1" ht="14.25">
      <c r="A254" s="453" t="s">
        <v>358</v>
      </c>
      <c r="B254" s="453"/>
      <c r="C254" s="453"/>
      <c r="D254" s="453"/>
      <c r="E254" s="453"/>
      <c r="F254" s="453"/>
      <c r="G254" s="453"/>
      <c r="H254" s="460"/>
      <c r="I254" s="461"/>
      <c r="J254" s="461"/>
      <c r="K254" s="461"/>
      <c r="L254" s="461"/>
      <c r="M254" s="461"/>
      <c r="N254" s="461"/>
      <c r="O254" s="461"/>
      <c r="P254" s="461"/>
      <c r="Q254" s="461"/>
      <c r="R254" s="461"/>
      <c r="S254" s="461"/>
      <c r="T254" s="461"/>
      <c r="U254" s="461"/>
      <c r="V254" s="461"/>
      <c r="W254" s="461"/>
      <c r="X254" s="461"/>
      <c r="Y254" s="461"/>
      <c r="Z254" s="461"/>
      <c r="AA254" s="461"/>
      <c r="AB254" s="461"/>
      <c r="AC254" s="461"/>
      <c r="AD254" s="461"/>
      <c r="AE254" s="461"/>
      <c r="AF254" s="461"/>
      <c r="AG254" s="461"/>
      <c r="AH254" s="461"/>
      <c r="AI254" s="461"/>
      <c r="AJ254" s="461"/>
      <c r="AK254" s="461"/>
      <c r="AL254" s="461"/>
      <c r="AM254" s="461"/>
      <c r="AN254" s="461"/>
      <c r="AO254" s="461"/>
      <c r="AP254" s="461"/>
      <c r="AQ254" s="461"/>
      <c r="AR254" s="461"/>
      <c r="AS254" s="461"/>
      <c r="AT254" s="461"/>
      <c r="AU254" s="461"/>
      <c r="AV254" s="461"/>
      <c r="AW254" s="461"/>
      <c r="AX254" s="461"/>
      <c r="AY254" s="461"/>
      <c r="AZ254" s="461"/>
      <c r="BA254" s="461"/>
      <c r="BB254" s="461"/>
      <c r="BC254" s="461"/>
      <c r="BD254" s="461"/>
      <c r="BE254" s="461"/>
      <c r="BF254" s="461"/>
      <c r="BG254" s="461"/>
      <c r="BH254" s="461"/>
      <c r="BI254" s="461"/>
      <c r="BJ254" s="461"/>
      <c r="BK254" s="461"/>
      <c r="BL254" s="461"/>
      <c r="BM254" s="461"/>
      <c r="BN254" s="461"/>
      <c r="BO254" s="461"/>
      <c r="BP254" s="461"/>
      <c r="BQ254" s="461"/>
      <c r="BR254" s="461"/>
      <c r="BS254" s="462"/>
      <c r="BT254" s="431"/>
      <c r="BU254" s="431"/>
      <c r="BV254" s="431"/>
      <c r="BW254" s="431"/>
      <c r="BX254" s="431"/>
      <c r="BY254" s="431"/>
      <c r="BZ254" s="431"/>
      <c r="CA254" s="431"/>
      <c r="CB254" s="431"/>
      <c r="CC254" s="431"/>
      <c r="CD254" s="431"/>
      <c r="CE254" s="431"/>
      <c r="CF254" s="431"/>
      <c r="CG254" s="431"/>
      <c r="CH254" s="431"/>
      <c r="CI254" s="431"/>
      <c r="CJ254" s="424"/>
      <c r="CK254" s="424"/>
      <c r="CL254" s="424"/>
      <c r="CM254" s="424"/>
      <c r="CN254" s="424"/>
      <c r="CO254" s="424"/>
      <c r="CP254" s="424"/>
      <c r="CQ254" s="424"/>
      <c r="CR254" s="424"/>
      <c r="CS254" s="424"/>
      <c r="CT254" s="424"/>
      <c r="CU254" s="424"/>
      <c r="CV254" s="424"/>
      <c r="CW254" s="424"/>
      <c r="CX254" s="424"/>
      <c r="CY254" s="424"/>
      <c r="CZ254" s="424"/>
      <c r="DA254" s="424"/>
    </row>
    <row r="255" spans="1:105" s="124" customFormat="1" ht="14.25">
      <c r="A255" s="453"/>
      <c r="B255" s="453"/>
      <c r="C255" s="453"/>
      <c r="D255" s="453"/>
      <c r="E255" s="453"/>
      <c r="F255" s="453"/>
      <c r="G255" s="453"/>
      <c r="H255" s="436" t="s">
        <v>196</v>
      </c>
      <c r="I255" s="437"/>
      <c r="J255" s="437"/>
      <c r="K255" s="437"/>
      <c r="L255" s="437"/>
      <c r="M255" s="437"/>
      <c r="N255" s="437"/>
      <c r="O255" s="437"/>
      <c r="P255" s="437"/>
      <c r="Q255" s="437"/>
      <c r="R255" s="437"/>
      <c r="S255" s="437"/>
      <c r="T255" s="437"/>
      <c r="U255" s="437"/>
      <c r="V255" s="437"/>
      <c r="W255" s="437"/>
      <c r="X255" s="437"/>
      <c r="Y255" s="437"/>
      <c r="Z255" s="437"/>
      <c r="AA255" s="437"/>
      <c r="AB255" s="437"/>
      <c r="AC255" s="437"/>
      <c r="AD255" s="437"/>
      <c r="AE255" s="437"/>
      <c r="AF255" s="437"/>
      <c r="AG255" s="437"/>
      <c r="AH255" s="437"/>
      <c r="AI255" s="437"/>
      <c r="AJ255" s="437"/>
      <c r="AK255" s="437"/>
      <c r="AL255" s="437"/>
      <c r="AM255" s="437"/>
      <c r="AN255" s="437"/>
      <c r="AO255" s="437"/>
      <c r="AP255" s="437"/>
      <c r="AQ255" s="437"/>
      <c r="AR255" s="437"/>
      <c r="AS255" s="437"/>
      <c r="AT255" s="437"/>
      <c r="AU255" s="437"/>
      <c r="AV255" s="437"/>
      <c r="AW255" s="437"/>
      <c r="AX255" s="437"/>
      <c r="AY255" s="437"/>
      <c r="AZ255" s="437"/>
      <c r="BA255" s="437"/>
      <c r="BB255" s="437"/>
      <c r="BC255" s="437"/>
      <c r="BD255" s="437"/>
      <c r="BE255" s="437"/>
      <c r="BF255" s="437"/>
      <c r="BG255" s="437"/>
      <c r="BH255" s="437"/>
      <c r="BI255" s="437"/>
      <c r="BJ255" s="437"/>
      <c r="BK255" s="437"/>
      <c r="BL255" s="437"/>
      <c r="BM255" s="437"/>
      <c r="BN255" s="437"/>
      <c r="BO255" s="437"/>
      <c r="BP255" s="437"/>
      <c r="BQ255" s="437"/>
      <c r="BR255" s="437"/>
      <c r="BS255" s="438"/>
      <c r="BT255" s="442" t="s">
        <v>178</v>
      </c>
      <c r="BU255" s="442"/>
      <c r="BV255" s="442"/>
      <c r="BW255" s="442"/>
      <c r="BX255" s="442"/>
      <c r="BY255" s="442"/>
      <c r="BZ255" s="442"/>
      <c r="CA255" s="442"/>
      <c r="CB255" s="442"/>
      <c r="CC255" s="442"/>
      <c r="CD255" s="442"/>
      <c r="CE255" s="442"/>
      <c r="CF255" s="442"/>
      <c r="CG255" s="442"/>
      <c r="CH255" s="442"/>
      <c r="CI255" s="442"/>
      <c r="CJ255" s="428">
        <f>SUM(CJ253:CJ254)</f>
        <v>36000</v>
      </c>
      <c r="CK255" s="428"/>
      <c r="CL255" s="428"/>
      <c r="CM255" s="428"/>
      <c r="CN255" s="428"/>
      <c r="CO255" s="428"/>
      <c r="CP255" s="428"/>
      <c r="CQ255" s="428"/>
      <c r="CR255" s="428"/>
      <c r="CS255" s="428"/>
      <c r="CT255" s="428"/>
      <c r="CU255" s="428"/>
      <c r="CV255" s="428"/>
      <c r="CW255" s="428"/>
      <c r="CX255" s="428"/>
      <c r="CY255" s="428"/>
      <c r="CZ255" s="428"/>
      <c r="DA255" s="428"/>
    </row>
    <row r="256" spans="1:105" s="124" customFormat="1" ht="14.25">
      <c r="A256" s="133"/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</row>
    <row r="257" spans="1:105" s="124" customFormat="1" ht="30.75" customHeight="1">
      <c r="A257" s="452" t="s">
        <v>403</v>
      </c>
      <c r="B257" s="452"/>
      <c r="C257" s="452"/>
      <c r="D257" s="452"/>
      <c r="E257" s="452"/>
      <c r="F257" s="452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452"/>
      <c r="AK257" s="452"/>
      <c r="AL257" s="452"/>
      <c r="AM257" s="452"/>
      <c r="AN257" s="452"/>
      <c r="AO257" s="452"/>
      <c r="AP257" s="452"/>
      <c r="AQ257" s="452"/>
      <c r="AR257" s="452"/>
      <c r="AS257" s="452"/>
      <c r="AT257" s="452"/>
      <c r="AU257" s="452"/>
      <c r="AV257" s="452"/>
      <c r="AW257" s="452"/>
      <c r="AX257" s="452"/>
      <c r="AY257" s="452"/>
      <c r="AZ257" s="452"/>
      <c r="BA257" s="452"/>
      <c r="BB257" s="452"/>
      <c r="BC257" s="452"/>
      <c r="BD257" s="452"/>
      <c r="BE257" s="452"/>
      <c r="BF257" s="452"/>
      <c r="BG257" s="452"/>
      <c r="BH257" s="452"/>
      <c r="BI257" s="452"/>
      <c r="BJ257" s="452"/>
      <c r="BK257" s="452"/>
      <c r="BL257" s="452"/>
      <c r="BM257" s="452"/>
      <c r="BN257" s="452"/>
      <c r="BO257" s="452"/>
      <c r="BP257" s="452"/>
      <c r="BQ257" s="452"/>
      <c r="BR257" s="452"/>
      <c r="BS257" s="452"/>
      <c r="BT257" s="452"/>
      <c r="BU257" s="452"/>
      <c r="BV257" s="452"/>
      <c r="BW257" s="452"/>
      <c r="BX257" s="452"/>
      <c r="BY257" s="452"/>
      <c r="BZ257" s="452"/>
      <c r="CA257" s="452"/>
      <c r="CB257" s="452"/>
      <c r="CC257" s="452"/>
      <c r="CD257" s="452"/>
      <c r="CE257" s="452"/>
      <c r="CF257" s="452"/>
      <c r="CG257" s="452"/>
      <c r="CH257" s="452"/>
      <c r="CI257" s="452"/>
      <c r="CJ257" s="452"/>
      <c r="CK257" s="452"/>
      <c r="CL257" s="452"/>
      <c r="CM257" s="452"/>
      <c r="CN257" s="452"/>
      <c r="CO257" s="452"/>
      <c r="CP257" s="452"/>
      <c r="CQ257" s="452"/>
      <c r="CR257" s="452"/>
      <c r="CS257" s="452"/>
      <c r="CT257" s="452"/>
      <c r="CU257" s="452"/>
      <c r="CV257" s="452"/>
      <c r="CW257" s="452"/>
      <c r="CX257" s="452"/>
      <c r="CY257" s="452"/>
      <c r="CZ257" s="452"/>
      <c r="DA257" s="452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14.25">
      <c r="A259" s="453" t="s">
        <v>44</v>
      </c>
      <c r="B259" s="453"/>
      <c r="C259" s="453"/>
      <c r="D259" s="453"/>
      <c r="E259" s="453"/>
      <c r="F259" s="453"/>
      <c r="G259" s="453"/>
      <c r="H259" s="460"/>
      <c r="I259" s="461"/>
      <c r="J259" s="461"/>
      <c r="K259" s="461"/>
      <c r="L259" s="461"/>
      <c r="M259" s="461"/>
      <c r="N259" s="461"/>
      <c r="O259" s="461"/>
      <c r="P259" s="461"/>
      <c r="Q259" s="461"/>
      <c r="R259" s="461"/>
      <c r="S259" s="461"/>
      <c r="T259" s="461"/>
      <c r="U259" s="461"/>
      <c r="V259" s="461"/>
      <c r="W259" s="461"/>
      <c r="X259" s="461"/>
      <c r="Y259" s="461"/>
      <c r="Z259" s="461"/>
      <c r="AA259" s="461"/>
      <c r="AB259" s="461"/>
      <c r="AC259" s="461"/>
      <c r="AD259" s="461"/>
      <c r="AE259" s="461"/>
      <c r="AF259" s="461"/>
      <c r="AG259" s="461"/>
      <c r="AH259" s="461"/>
      <c r="AI259" s="461"/>
      <c r="AJ259" s="461"/>
      <c r="AK259" s="461"/>
      <c r="AL259" s="461"/>
      <c r="AM259" s="461"/>
      <c r="AN259" s="461"/>
      <c r="AO259" s="461"/>
      <c r="AP259" s="461"/>
      <c r="AQ259" s="461"/>
      <c r="AR259" s="461"/>
      <c r="AS259" s="461"/>
      <c r="AT259" s="461"/>
      <c r="AU259" s="461"/>
      <c r="AV259" s="461"/>
      <c r="AW259" s="461"/>
      <c r="AX259" s="461"/>
      <c r="AY259" s="461"/>
      <c r="AZ259" s="461"/>
      <c r="BA259" s="461"/>
      <c r="BB259" s="461"/>
      <c r="BC259" s="461"/>
      <c r="BD259" s="461"/>
      <c r="BE259" s="461"/>
      <c r="BF259" s="461"/>
      <c r="BG259" s="461"/>
      <c r="BH259" s="461"/>
      <c r="BI259" s="461"/>
      <c r="BJ259" s="461"/>
      <c r="BK259" s="461"/>
      <c r="BL259" s="461"/>
      <c r="BM259" s="461"/>
      <c r="BN259" s="461"/>
      <c r="BO259" s="461"/>
      <c r="BP259" s="461"/>
      <c r="BQ259" s="461"/>
      <c r="BR259" s="461"/>
      <c r="BS259" s="462"/>
      <c r="BT259" s="431"/>
      <c r="BU259" s="431"/>
      <c r="BV259" s="431"/>
      <c r="BW259" s="431"/>
      <c r="BX259" s="431"/>
      <c r="BY259" s="431"/>
      <c r="BZ259" s="431"/>
      <c r="CA259" s="431"/>
      <c r="CB259" s="431"/>
      <c r="CC259" s="431"/>
      <c r="CD259" s="431"/>
      <c r="CE259" s="431"/>
      <c r="CF259" s="431"/>
      <c r="CG259" s="431"/>
      <c r="CH259" s="431"/>
      <c r="CI259" s="431"/>
      <c r="CJ259" s="424"/>
      <c r="CK259" s="424"/>
      <c r="CL259" s="424"/>
      <c r="CM259" s="424"/>
      <c r="CN259" s="424"/>
      <c r="CO259" s="424"/>
      <c r="CP259" s="424"/>
      <c r="CQ259" s="424"/>
      <c r="CR259" s="424"/>
      <c r="CS259" s="424"/>
      <c r="CT259" s="424"/>
      <c r="CU259" s="424"/>
      <c r="CV259" s="424"/>
      <c r="CW259" s="424"/>
      <c r="CX259" s="424"/>
      <c r="CY259" s="424"/>
      <c r="CZ259" s="424"/>
      <c r="DA259" s="424"/>
    </row>
    <row r="260" spans="1:105" s="124" customFormat="1" ht="14.25">
      <c r="A260" s="453" t="s">
        <v>358</v>
      </c>
      <c r="B260" s="453"/>
      <c r="C260" s="453"/>
      <c r="D260" s="453"/>
      <c r="E260" s="453"/>
      <c r="F260" s="453"/>
      <c r="G260" s="453"/>
      <c r="H260" s="460"/>
      <c r="I260" s="461"/>
      <c r="J260" s="461"/>
      <c r="K260" s="461"/>
      <c r="L260" s="461"/>
      <c r="M260" s="461"/>
      <c r="N260" s="461"/>
      <c r="O260" s="461"/>
      <c r="P260" s="461"/>
      <c r="Q260" s="461"/>
      <c r="R260" s="461"/>
      <c r="S260" s="461"/>
      <c r="T260" s="461"/>
      <c r="U260" s="461"/>
      <c r="V260" s="461"/>
      <c r="W260" s="461"/>
      <c r="X260" s="461"/>
      <c r="Y260" s="461"/>
      <c r="Z260" s="461"/>
      <c r="AA260" s="461"/>
      <c r="AB260" s="461"/>
      <c r="AC260" s="461"/>
      <c r="AD260" s="461"/>
      <c r="AE260" s="461"/>
      <c r="AF260" s="461"/>
      <c r="AG260" s="461"/>
      <c r="AH260" s="461"/>
      <c r="AI260" s="461"/>
      <c r="AJ260" s="461"/>
      <c r="AK260" s="461"/>
      <c r="AL260" s="461"/>
      <c r="AM260" s="461"/>
      <c r="AN260" s="461"/>
      <c r="AO260" s="461"/>
      <c r="AP260" s="461"/>
      <c r="AQ260" s="461"/>
      <c r="AR260" s="461"/>
      <c r="AS260" s="461"/>
      <c r="AT260" s="461"/>
      <c r="AU260" s="461"/>
      <c r="AV260" s="461"/>
      <c r="AW260" s="461"/>
      <c r="AX260" s="461"/>
      <c r="AY260" s="461"/>
      <c r="AZ260" s="461"/>
      <c r="BA260" s="461"/>
      <c r="BB260" s="461"/>
      <c r="BC260" s="461"/>
      <c r="BD260" s="461"/>
      <c r="BE260" s="461"/>
      <c r="BF260" s="461"/>
      <c r="BG260" s="461"/>
      <c r="BH260" s="461"/>
      <c r="BI260" s="461"/>
      <c r="BJ260" s="461"/>
      <c r="BK260" s="461"/>
      <c r="BL260" s="461"/>
      <c r="BM260" s="461"/>
      <c r="BN260" s="461"/>
      <c r="BO260" s="461"/>
      <c r="BP260" s="461"/>
      <c r="BQ260" s="461"/>
      <c r="BR260" s="461"/>
      <c r="BS260" s="462"/>
      <c r="BT260" s="431"/>
      <c r="BU260" s="431"/>
      <c r="BV260" s="431"/>
      <c r="BW260" s="431"/>
      <c r="BX260" s="431"/>
      <c r="BY260" s="431"/>
      <c r="BZ260" s="431"/>
      <c r="CA260" s="431"/>
      <c r="CB260" s="431"/>
      <c r="CC260" s="431"/>
      <c r="CD260" s="431"/>
      <c r="CE260" s="431"/>
      <c r="CF260" s="431"/>
      <c r="CG260" s="431"/>
      <c r="CH260" s="431"/>
      <c r="CI260" s="431"/>
      <c r="CJ260" s="424"/>
      <c r="CK260" s="424"/>
      <c r="CL260" s="424"/>
      <c r="CM260" s="424"/>
      <c r="CN260" s="424"/>
      <c r="CO260" s="424"/>
      <c r="CP260" s="424"/>
      <c r="CQ260" s="424"/>
      <c r="CR260" s="424"/>
      <c r="CS260" s="424"/>
      <c r="CT260" s="424"/>
      <c r="CU260" s="424"/>
      <c r="CV260" s="424"/>
      <c r="CW260" s="424"/>
      <c r="CX260" s="424"/>
      <c r="CY260" s="424"/>
      <c r="CZ260" s="424"/>
      <c r="DA260" s="424"/>
    </row>
    <row r="261" spans="1:105" s="124" customFormat="1" ht="14.25">
      <c r="A261" s="453"/>
      <c r="B261" s="453"/>
      <c r="C261" s="453"/>
      <c r="D261" s="453"/>
      <c r="E261" s="453"/>
      <c r="F261" s="453"/>
      <c r="G261" s="453"/>
      <c r="H261" s="436" t="s">
        <v>196</v>
      </c>
      <c r="I261" s="437"/>
      <c r="J261" s="437"/>
      <c r="K261" s="437"/>
      <c r="L261" s="437"/>
      <c r="M261" s="437"/>
      <c r="N261" s="437"/>
      <c r="O261" s="437"/>
      <c r="P261" s="437"/>
      <c r="Q261" s="437"/>
      <c r="R261" s="437"/>
      <c r="S261" s="437"/>
      <c r="T261" s="437"/>
      <c r="U261" s="437"/>
      <c r="V261" s="437"/>
      <c r="W261" s="437"/>
      <c r="X261" s="437"/>
      <c r="Y261" s="437"/>
      <c r="Z261" s="437"/>
      <c r="AA261" s="437"/>
      <c r="AB261" s="437"/>
      <c r="AC261" s="437"/>
      <c r="AD261" s="437"/>
      <c r="AE261" s="437"/>
      <c r="AF261" s="437"/>
      <c r="AG261" s="437"/>
      <c r="AH261" s="437"/>
      <c r="AI261" s="437"/>
      <c r="AJ261" s="437"/>
      <c r="AK261" s="437"/>
      <c r="AL261" s="437"/>
      <c r="AM261" s="437"/>
      <c r="AN261" s="437"/>
      <c r="AO261" s="437"/>
      <c r="AP261" s="437"/>
      <c r="AQ261" s="437"/>
      <c r="AR261" s="437"/>
      <c r="AS261" s="437"/>
      <c r="AT261" s="437"/>
      <c r="AU261" s="437"/>
      <c r="AV261" s="437"/>
      <c r="AW261" s="437"/>
      <c r="AX261" s="437"/>
      <c r="AY261" s="437"/>
      <c r="AZ261" s="437"/>
      <c r="BA261" s="437"/>
      <c r="BB261" s="437"/>
      <c r="BC261" s="437"/>
      <c r="BD261" s="437"/>
      <c r="BE261" s="437"/>
      <c r="BF261" s="437"/>
      <c r="BG261" s="437"/>
      <c r="BH261" s="437"/>
      <c r="BI261" s="437"/>
      <c r="BJ261" s="437"/>
      <c r="BK261" s="437"/>
      <c r="BL261" s="437"/>
      <c r="BM261" s="437"/>
      <c r="BN261" s="437"/>
      <c r="BO261" s="437"/>
      <c r="BP261" s="437"/>
      <c r="BQ261" s="437"/>
      <c r="BR261" s="437"/>
      <c r="BS261" s="438"/>
      <c r="BT261" s="442" t="s">
        <v>178</v>
      </c>
      <c r="BU261" s="442"/>
      <c r="BV261" s="442"/>
      <c r="BW261" s="442"/>
      <c r="BX261" s="442"/>
      <c r="BY261" s="442"/>
      <c r="BZ261" s="442"/>
      <c r="CA261" s="442"/>
      <c r="CB261" s="442"/>
      <c r="CC261" s="442"/>
      <c r="CD261" s="442"/>
      <c r="CE261" s="442"/>
      <c r="CF261" s="442"/>
      <c r="CG261" s="442"/>
      <c r="CH261" s="442"/>
      <c r="CI261" s="442"/>
      <c r="CJ261" s="428">
        <f>SUM(CJ259:CJ260)</f>
        <v>0</v>
      </c>
      <c r="CK261" s="428"/>
      <c r="CL261" s="428"/>
      <c r="CM261" s="428"/>
      <c r="CN261" s="428"/>
      <c r="CO261" s="428"/>
      <c r="CP261" s="428"/>
      <c r="CQ261" s="428"/>
      <c r="CR261" s="428"/>
      <c r="CS261" s="428"/>
      <c r="CT261" s="428"/>
      <c r="CU261" s="428"/>
      <c r="CV261" s="428"/>
      <c r="CW261" s="428"/>
      <c r="CX261" s="428"/>
      <c r="CY261" s="428"/>
      <c r="CZ261" s="428"/>
      <c r="DA261" s="428"/>
    </row>
    <row r="262" spans="1:105" s="124" customFormat="1" ht="14.25">
      <c r="A262" s="133"/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</row>
    <row r="263" spans="1:105" s="124" customFormat="1" ht="30.75" customHeight="1">
      <c r="A263" s="452" t="s">
        <v>368</v>
      </c>
      <c r="B263" s="452"/>
      <c r="C263" s="452"/>
      <c r="D263" s="452"/>
      <c r="E263" s="452"/>
      <c r="F263" s="452"/>
      <c r="G263" s="452"/>
      <c r="H263" s="452"/>
      <c r="I263" s="452"/>
      <c r="J263" s="452"/>
      <c r="K263" s="452"/>
      <c r="L263" s="452"/>
      <c r="M263" s="452"/>
      <c r="N263" s="452"/>
      <c r="O263" s="452"/>
      <c r="P263" s="452"/>
      <c r="Q263" s="452"/>
      <c r="R263" s="452"/>
      <c r="S263" s="452"/>
      <c r="T263" s="452"/>
      <c r="U263" s="452"/>
      <c r="V263" s="452"/>
      <c r="W263" s="452"/>
      <c r="X263" s="452"/>
      <c r="Y263" s="452"/>
      <c r="Z263" s="452"/>
      <c r="AA263" s="452"/>
      <c r="AB263" s="452"/>
      <c r="AC263" s="452"/>
      <c r="AD263" s="452"/>
      <c r="AE263" s="452"/>
      <c r="AF263" s="452"/>
      <c r="AG263" s="452"/>
      <c r="AH263" s="452"/>
      <c r="AI263" s="452"/>
      <c r="AJ263" s="452"/>
      <c r="AK263" s="452"/>
      <c r="AL263" s="452"/>
      <c r="AM263" s="452"/>
      <c r="AN263" s="452"/>
      <c r="AO263" s="452"/>
      <c r="AP263" s="452"/>
      <c r="AQ263" s="452"/>
      <c r="AR263" s="452"/>
      <c r="AS263" s="452"/>
      <c r="AT263" s="452"/>
      <c r="AU263" s="452"/>
      <c r="AV263" s="452"/>
      <c r="AW263" s="452"/>
      <c r="AX263" s="452"/>
      <c r="AY263" s="452"/>
      <c r="AZ263" s="452"/>
      <c r="BA263" s="452"/>
      <c r="BB263" s="452"/>
      <c r="BC263" s="452"/>
      <c r="BD263" s="452"/>
      <c r="BE263" s="452"/>
      <c r="BF263" s="452"/>
      <c r="BG263" s="452"/>
      <c r="BH263" s="452"/>
      <c r="BI263" s="452"/>
      <c r="BJ263" s="452"/>
      <c r="BK263" s="452"/>
      <c r="BL263" s="452"/>
      <c r="BM263" s="452"/>
      <c r="BN263" s="452"/>
      <c r="BO263" s="452"/>
      <c r="BP263" s="452"/>
      <c r="BQ263" s="452"/>
      <c r="BR263" s="452"/>
      <c r="BS263" s="452"/>
      <c r="BT263" s="452"/>
      <c r="BU263" s="452"/>
      <c r="BV263" s="452"/>
      <c r="BW263" s="452"/>
      <c r="BX263" s="452"/>
      <c r="BY263" s="452"/>
      <c r="BZ263" s="452"/>
      <c r="CA263" s="452"/>
      <c r="CB263" s="452"/>
      <c r="CC263" s="452"/>
      <c r="CD263" s="452"/>
      <c r="CE263" s="452"/>
      <c r="CF263" s="452"/>
      <c r="CG263" s="452"/>
      <c r="CH263" s="452"/>
      <c r="CI263" s="452"/>
      <c r="CJ263" s="452"/>
      <c r="CK263" s="452"/>
      <c r="CL263" s="452"/>
      <c r="CM263" s="452"/>
      <c r="CN263" s="452"/>
      <c r="CO263" s="452"/>
      <c r="CP263" s="452"/>
      <c r="CQ263" s="452"/>
      <c r="CR263" s="452"/>
      <c r="CS263" s="452"/>
      <c r="CT263" s="452"/>
      <c r="CU263" s="452"/>
      <c r="CV263" s="452"/>
      <c r="CW263" s="452"/>
      <c r="CX263" s="452"/>
      <c r="CY263" s="452"/>
      <c r="CZ263" s="452"/>
      <c r="DA263" s="452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14.25">
      <c r="A265" s="453" t="s">
        <v>44</v>
      </c>
      <c r="B265" s="453"/>
      <c r="C265" s="453"/>
      <c r="D265" s="453"/>
      <c r="E265" s="453"/>
      <c r="F265" s="453"/>
      <c r="G265" s="453"/>
      <c r="H265" s="499" t="s">
        <v>406</v>
      </c>
      <c r="I265" s="434"/>
      <c r="J265" s="434"/>
      <c r="K265" s="434"/>
      <c r="L265" s="434"/>
      <c r="M265" s="434"/>
      <c r="N265" s="434"/>
      <c r="O265" s="434"/>
      <c r="P265" s="434"/>
      <c r="Q265" s="434"/>
      <c r="R265" s="434"/>
      <c r="S265" s="434"/>
      <c r="T265" s="434"/>
      <c r="U265" s="434"/>
      <c r="V265" s="434"/>
      <c r="W265" s="434"/>
      <c r="X265" s="434"/>
      <c r="Y265" s="434"/>
      <c r="Z265" s="434"/>
      <c r="AA265" s="434"/>
      <c r="AB265" s="434"/>
      <c r="AC265" s="434"/>
      <c r="AD265" s="434"/>
      <c r="AE265" s="434"/>
      <c r="AF265" s="434"/>
      <c r="AG265" s="434"/>
      <c r="AH265" s="434"/>
      <c r="AI265" s="434"/>
      <c r="AJ265" s="434"/>
      <c r="AK265" s="434"/>
      <c r="AL265" s="434"/>
      <c r="AM265" s="434"/>
      <c r="AN265" s="434"/>
      <c r="AO265" s="434"/>
      <c r="AP265" s="434"/>
      <c r="AQ265" s="434"/>
      <c r="AR265" s="434"/>
      <c r="AS265" s="434"/>
      <c r="AT265" s="434"/>
      <c r="AU265" s="434"/>
      <c r="AV265" s="434"/>
      <c r="AW265" s="434"/>
      <c r="AX265" s="434"/>
      <c r="AY265" s="434"/>
      <c r="AZ265" s="434"/>
      <c r="BA265" s="434"/>
      <c r="BB265" s="434"/>
      <c r="BC265" s="434"/>
      <c r="BD265" s="434"/>
      <c r="BE265" s="434"/>
      <c r="BF265" s="434"/>
      <c r="BG265" s="434"/>
      <c r="BH265" s="434"/>
      <c r="BI265" s="434"/>
      <c r="BJ265" s="434"/>
      <c r="BK265" s="434"/>
      <c r="BL265" s="434"/>
      <c r="BM265" s="434"/>
      <c r="BN265" s="434"/>
      <c r="BO265" s="434"/>
      <c r="BP265" s="434"/>
      <c r="BQ265" s="434"/>
      <c r="BR265" s="434"/>
      <c r="BS265" s="435"/>
      <c r="BT265" s="431">
        <v>1</v>
      </c>
      <c r="BU265" s="431"/>
      <c r="BV265" s="431"/>
      <c r="BW265" s="431"/>
      <c r="BX265" s="431"/>
      <c r="BY265" s="431"/>
      <c r="BZ265" s="431"/>
      <c r="CA265" s="431"/>
      <c r="CB265" s="431"/>
      <c r="CC265" s="431"/>
      <c r="CD265" s="431"/>
      <c r="CE265" s="431"/>
      <c r="CF265" s="431"/>
      <c r="CG265" s="431"/>
      <c r="CH265" s="431"/>
      <c r="CI265" s="431"/>
      <c r="CJ265" s="424">
        <v>86300</v>
      </c>
      <c r="CK265" s="424"/>
      <c r="CL265" s="424"/>
      <c r="CM265" s="424"/>
      <c r="CN265" s="424"/>
      <c r="CO265" s="424"/>
      <c r="CP265" s="424"/>
      <c r="CQ265" s="424"/>
      <c r="CR265" s="424"/>
      <c r="CS265" s="424"/>
      <c r="CT265" s="424"/>
      <c r="CU265" s="424"/>
      <c r="CV265" s="424"/>
      <c r="CW265" s="424"/>
      <c r="CX265" s="424"/>
      <c r="CY265" s="424"/>
      <c r="CZ265" s="424"/>
      <c r="DA265" s="424"/>
    </row>
    <row r="266" spans="1:105" s="124" customFormat="1" ht="14.25">
      <c r="A266" s="453" t="s">
        <v>358</v>
      </c>
      <c r="B266" s="453"/>
      <c r="C266" s="453"/>
      <c r="D266" s="453"/>
      <c r="E266" s="453"/>
      <c r="F266" s="453"/>
      <c r="G266" s="453"/>
      <c r="H266" s="460"/>
      <c r="I266" s="461"/>
      <c r="J266" s="461"/>
      <c r="K266" s="461"/>
      <c r="L266" s="461"/>
      <c r="M266" s="461"/>
      <c r="N266" s="461"/>
      <c r="O266" s="461"/>
      <c r="P266" s="461"/>
      <c r="Q266" s="461"/>
      <c r="R266" s="461"/>
      <c r="S266" s="461"/>
      <c r="T266" s="461"/>
      <c r="U266" s="461"/>
      <c r="V266" s="461"/>
      <c r="W266" s="461"/>
      <c r="X266" s="461"/>
      <c r="Y266" s="461"/>
      <c r="Z266" s="461"/>
      <c r="AA266" s="461"/>
      <c r="AB266" s="461"/>
      <c r="AC266" s="461"/>
      <c r="AD266" s="461"/>
      <c r="AE266" s="461"/>
      <c r="AF266" s="461"/>
      <c r="AG266" s="461"/>
      <c r="AH266" s="461"/>
      <c r="AI266" s="461"/>
      <c r="AJ266" s="461"/>
      <c r="AK266" s="461"/>
      <c r="AL266" s="461"/>
      <c r="AM266" s="461"/>
      <c r="AN266" s="461"/>
      <c r="AO266" s="461"/>
      <c r="AP266" s="461"/>
      <c r="AQ266" s="461"/>
      <c r="AR266" s="461"/>
      <c r="AS266" s="461"/>
      <c r="AT266" s="461"/>
      <c r="AU266" s="461"/>
      <c r="AV266" s="461"/>
      <c r="AW266" s="461"/>
      <c r="AX266" s="461"/>
      <c r="AY266" s="461"/>
      <c r="AZ266" s="461"/>
      <c r="BA266" s="461"/>
      <c r="BB266" s="461"/>
      <c r="BC266" s="461"/>
      <c r="BD266" s="461"/>
      <c r="BE266" s="461"/>
      <c r="BF266" s="461"/>
      <c r="BG266" s="461"/>
      <c r="BH266" s="461"/>
      <c r="BI266" s="461"/>
      <c r="BJ266" s="461"/>
      <c r="BK266" s="461"/>
      <c r="BL266" s="461"/>
      <c r="BM266" s="461"/>
      <c r="BN266" s="461"/>
      <c r="BO266" s="461"/>
      <c r="BP266" s="461"/>
      <c r="BQ266" s="461"/>
      <c r="BR266" s="461"/>
      <c r="BS266" s="462"/>
      <c r="BT266" s="431"/>
      <c r="BU266" s="431"/>
      <c r="BV266" s="431"/>
      <c r="BW266" s="431"/>
      <c r="BX266" s="431"/>
      <c r="BY266" s="431"/>
      <c r="BZ266" s="431"/>
      <c r="CA266" s="431"/>
      <c r="CB266" s="431"/>
      <c r="CC266" s="431"/>
      <c r="CD266" s="431"/>
      <c r="CE266" s="431"/>
      <c r="CF266" s="431"/>
      <c r="CG266" s="431"/>
      <c r="CH266" s="431"/>
      <c r="CI266" s="431"/>
      <c r="CJ266" s="424">
        <v>0</v>
      </c>
      <c r="CK266" s="424"/>
      <c r="CL266" s="424"/>
      <c r="CM266" s="424"/>
      <c r="CN266" s="424"/>
      <c r="CO266" s="424"/>
      <c r="CP266" s="424"/>
      <c r="CQ266" s="424"/>
      <c r="CR266" s="424"/>
      <c r="CS266" s="424"/>
      <c r="CT266" s="424"/>
      <c r="CU266" s="424"/>
      <c r="CV266" s="424"/>
      <c r="CW266" s="424"/>
      <c r="CX266" s="424"/>
      <c r="CY266" s="424"/>
      <c r="CZ266" s="424"/>
      <c r="DA266" s="424"/>
    </row>
    <row r="267" spans="1:105" s="124" customFormat="1" ht="14.25">
      <c r="A267" s="453"/>
      <c r="B267" s="453"/>
      <c r="C267" s="453"/>
      <c r="D267" s="453"/>
      <c r="E267" s="453"/>
      <c r="F267" s="453"/>
      <c r="G267" s="453"/>
      <c r="H267" s="436" t="s">
        <v>196</v>
      </c>
      <c r="I267" s="437"/>
      <c r="J267" s="437"/>
      <c r="K267" s="437"/>
      <c r="L267" s="437"/>
      <c r="M267" s="437"/>
      <c r="N267" s="437"/>
      <c r="O267" s="437"/>
      <c r="P267" s="437"/>
      <c r="Q267" s="437"/>
      <c r="R267" s="437"/>
      <c r="S267" s="437"/>
      <c r="T267" s="437"/>
      <c r="U267" s="437"/>
      <c r="V267" s="437"/>
      <c r="W267" s="437"/>
      <c r="X267" s="437"/>
      <c r="Y267" s="437"/>
      <c r="Z267" s="437"/>
      <c r="AA267" s="437"/>
      <c r="AB267" s="437"/>
      <c r="AC267" s="437"/>
      <c r="AD267" s="437"/>
      <c r="AE267" s="437"/>
      <c r="AF267" s="437"/>
      <c r="AG267" s="437"/>
      <c r="AH267" s="437"/>
      <c r="AI267" s="437"/>
      <c r="AJ267" s="437"/>
      <c r="AK267" s="437"/>
      <c r="AL267" s="437"/>
      <c r="AM267" s="437"/>
      <c r="AN267" s="437"/>
      <c r="AO267" s="437"/>
      <c r="AP267" s="437"/>
      <c r="AQ267" s="437"/>
      <c r="AR267" s="437"/>
      <c r="AS267" s="437"/>
      <c r="AT267" s="437"/>
      <c r="AU267" s="437"/>
      <c r="AV267" s="437"/>
      <c r="AW267" s="437"/>
      <c r="AX267" s="437"/>
      <c r="AY267" s="437"/>
      <c r="AZ267" s="437"/>
      <c r="BA267" s="437"/>
      <c r="BB267" s="437"/>
      <c r="BC267" s="437"/>
      <c r="BD267" s="437"/>
      <c r="BE267" s="437"/>
      <c r="BF267" s="437"/>
      <c r="BG267" s="437"/>
      <c r="BH267" s="437"/>
      <c r="BI267" s="437"/>
      <c r="BJ267" s="437"/>
      <c r="BK267" s="437"/>
      <c r="BL267" s="437"/>
      <c r="BM267" s="437"/>
      <c r="BN267" s="437"/>
      <c r="BO267" s="437"/>
      <c r="BP267" s="437"/>
      <c r="BQ267" s="437"/>
      <c r="BR267" s="437"/>
      <c r="BS267" s="438"/>
      <c r="BT267" s="442" t="s">
        <v>178</v>
      </c>
      <c r="BU267" s="442"/>
      <c r="BV267" s="442"/>
      <c r="BW267" s="442"/>
      <c r="BX267" s="442"/>
      <c r="BY267" s="442"/>
      <c r="BZ267" s="442"/>
      <c r="CA267" s="442"/>
      <c r="CB267" s="442"/>
      <c r="CC267" s="442"/>
      <c r="CD267" s="442"/>
      <c r="CE267" s="442"/>
      <c r="CF267" s="442"/>
      <c r="CG267" s="442"/>
      <c r="CH267" s="442"/>
      <c r="CI267" s="442"/>
      <c r="CJ267" s="428">
        <f>CJ266+CJ265</f>
        <v>86300</v>
      </c>
      <c r="CK267" s="428"/>
      <c r="CL267" s="428"/>
      <c r="CM267" s="428"/>
      <c r="CN267" s="428"/>
      <c r="CO267" s="428"/>
      <c r="CP267" s="428"/>
      <c r="CQ267" s="428"/>
      <c r="CR267" s="428"/>
      <c r="CS267" s="428"/>
      <c r="CT267" s="428"/>
      <c r="CU267" s="428"/>
      <c r="CV267" s="428"/>
      <c r="CW267" s="428"/>
      <c r="CX267" s="428"/>
      <c r="CY267" s="428"/>
      <c r="CZ267" s="428"/>
      <c r="DA267" s="428"/>
    </row>
    <row r="268" spans="1:105" s="124" customFormat="1" ht="14.25">
      <c r="A268" s="133"/>
      <c r="B268" s="133"/>
      <c r="C268" s="133"/>
      <c r="D268" s="133"/>
      <c r="E268" s="133"/>
      <c r="F268" s="133"/>
      <c r="G268" s="133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</row>
    <row r="269" spans="1:105" s="124" customFormat="1" ht="24" customHeight="1">
      <c r="A269" s="466" t="s">
        <v>369</v>
      </c>
      <c r="B269" s="466"/>
      <c r="C269" s="466"/>
      <c r="D269" s="466"/>
      <c r="E269" s="466"/>
      <c r="F269" s="466"/>
      <c r="G269" s="466"/>
      <c r="H269" s="466"/>
      <c r="I269" s="466"/>
      <c r="J269" s="466"/>
      <c r="K269" s="466"/>
      <c r="L269" s="466"/>
      <c r="M269" s="466"/>
      <c r="N269" s="466"/>
      <c r="O269" s="466"/>
      <c r="P269" s="466"/>
      <c r="Q269" s="466"/>
      <c r="R269" s="466"/>
      <c r="S269" s="466"/>
      <c r="T269" s="466"/>
      <c r="U269" s="466"/>
      <c r="V269" s="466"/>
      <c r="W269" s="466"/>
      <c r="X269" s="466"/>
      <c r="Y269" s="466"/>
      <c r="Z269" s="466"/>
      <c r="AA269" s="466"/>
      <c r="AB269" s="466"/>
      <c r="AC269" s="466"/>
      <c r="AD269" s="466"/>
      <c r="AE269" s="466"/>
      <c r="AF269" s="466"/>
      <c r="AG269" s="466"/>
      <c r="AH269" s="466"/>
      <c r="AI269" s="466"/>
      <c r="AJ269" s="466"/>
      <c r="AK269" s="466"/>
      <c r="AL269" s="466"/>
      <c r="AM269" s="466"/>
      <c r="AN269" s="466"/>
      <c r="AO269" s="466"/>
      <c r="AP269" s="466"/>
      <c r="AQ269" s="466"/>
      <c r="AR269" s="466"/>
      <c r="AS269" s="466"/>
      <c r="AT269" s="466"/>
      <c r="AU269" s="466"/>
      <c r="AV269" s="466"/>
      <c r="AW269" s="466"/>
      <c r="AX269" s="466"/>
      <c r="AY269" s="466"/>
      <c r="AZ269" s="466"/>
      <c r="BA269" s="466"/>
      <c r="BB269" s="466"/>
      <c r="BC269" s="466"/>
      <c r="BD269" s="466"/>
      <c r="BE269" s="466"/>
      <c r="BF269" s="466"/>
      <c r="BG269" s="466"/>
      <c r="BH269" s="466"/>
      <c r="BI269" s="466"/>
      <c r="BJ269" s="466"/>
      <c r="BK269" s="466"/>
      <c r="BL269" s="466"/>
      <c r="BM269" s="466"/>
      <c r="BN269" s="466"/>
      <c r="BO269" s="466"/>
      <c r="BP269" s="466"/>
      <c r="BQ269" s="466"/>
      <c r="BR269" s="466"/>
      <c r="BS269" s="466"/>
      <c r="BT269" s="466"/>
      <c r="BU269" s="466"/>
      <c r="BV269" s="466"/>
      <c r="BW269" s="466"/>
      <c r="BX269" s="466"/>
      <c r="BY269" s="466"/>
      <c r="BZ269" s="466"/>
      <c r="CA269" s="466"/>
      <c r="CB269" s="466"/>
      <c r="CC269" s="466"/>
      <c r="CD269" s="466"/>
      <c r="CE269" s="466"/>
      <c r="CF269" s="466"/>
      <c r="CG269" s="466"/>
      <c r="CH269" s="466"/>
      <c r="CI269" s="466"/>
      <c r="CJ269" s="466"/>
      <c r="CK269" s="466"/>
      <c r="CL269" s="466"/>
      <c r="CM269" s="466"/>
      <c r="CN269" s="466"/>
      <c r="CO269" s="466"/>
      <c r="CP269" s="466"/>
      <c r="CQ269" s="466"/>
      <c r="CR269" s="466"/>
      <c r="CS269" s="466"/>
      <c r="CT269" s="466"/>
      <c r="CU269" s="466"/>
      <c r="CV269" s="466"/>
      <c r="CW269" s="466"/>
      <c r="CX269" s="466"/>
      <c r="CY269" s="466"/>
      <c r="CZ269" s="466"/>
      <c r="DA269" s="466"/>
    </row>
    <row r="270" spans="1:105" s="124" customFormat="1" ht="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</row>
    <row r="271" spans="1:105" s="124" customFormat="1" ht="27" customHeight="1">
      <c r="A271" s="469" t="s">
        <v>66</v>
      </c>
      <c r="B271" s="470"/>
      <c r="C271" s="470"/>
      <c r="D271" s="470"/>
      <c r="E271" s="470"/>
      <c r="F271" s="470"/>
      <c r="G271" s="471"/>
      <c r="H271" s="469" t="s">
        <v>237</v>
      </c>
      <c r="I271" s="470"/>
      <c r="J271" s="470"/>
      <c r="K271" s="470"/>
      <c r="L271" s="470"/>
      <c r="M271" s="470"/>
      <c r="N271" s="470"/>
      <c r="O271" s="470"/>
      <c r="P271" s="470"/>
      <c r="Q271" s="470"/>
      <c r="R271" s="470"/>
      <c r="S271" s="470"/>
      <c r="T271" s="470"/>
      <c r="U271" s="470"/>
      <c r="V271" s="470"/>
      <c r="W271" s="470"/>
      <c r="X271" s="470"/>
      <c r="Y271" s="470"/>
      <c r="Z271" s="470"/>
      <c r="AA271" s="470"/>
      <c r="AB271" s="470"/>
      <c r="AC271" s="470"/>
      <c r="AD271" s="470"/>
      <c r="AE271" s="470"/>
      <c r="AF271" s="470"/>
      <c r="AG271" s="470"/>
      <c r="AH271" s="470"/>
      <c r="AI271" s="470"/>
      <c r="AJ271" s="470"/>
      <c r="AK271" s="470"/>
      <c r="AL271" s="470"/>
      <c r="AM271" s="470"/>
      <c r="AN271" s="470"/>
      <c r="AO271" s="470"/>
      <c r="AP271" s="470"/>
      <c r="AQ271" s="470"/>
      <c r="AR271" s="470"/>
      <c r="AS271" s="470"/>
      <c r="AT271" s="470"/>
      <c r="AU271" s="470"/>
      <c r="AV271" s="470"/>
      <c r="AW271" s="470"/>
      <c r="AX271" s="470"/>
      <c r="AY271" s="470"/>
      <c r="AZ271" s="470"/>
      <c r="BA271" s="470"/>
      <c r="BB271" s="470"/>
      <c r="BC271" s="471"/>
      <c r="BD271" s="469" t="s">
        <v>257</v>
      </c>
      <c r="BE271" s="470"/>
      <c r="BF271" s="470"/>
      <c r="BG271" s="470"/>
      <c r="BH271" s="470"/>
      <c r="BI271" s="470"/>
      <c r="BJ271" s="470"/>
      <c r="BK271" s="470"/>
      <c r="BL271" s="470"/>
      <c r="BM271" s="470"/>
      <c r="BN271" s="470"/>
      <c r="BO271" s="470"/>
      <c r="BP271" s="470"/>
      <c r="BQ271" s="470"/>
      <c r="BR271" s="470"/>
      <c r="BS271" s="471"/>
      <c r="BT271" s="469" t="s">
        <v>265</v>
      </c>
      <c r="BU271" s="470"/>
      <c r="BV271" s="470"/>
      <c r="BW271" s="470"/>
      <c r="BX271" s="470"/>
      <c r="BY271" s="470"/>
      <c r="BZ271" s="470"/>
      <c r="CA271" s="470"/>
      <c r="CB271" s="470"/>
      <c r="CC271" s="470"/>
      <c r="CD271" s="470"/>
      <c r="CE271" s="470"/>
      <c r="CF271" s="470"/>
      <c r="CG271" s="470"/>
      <c r="CH271" s="470"/>
      <c r="CI271" s="471"/>
      <c r="CJ271" s="469" t="s">
        <v>266</v>
      </c>
      <c r="CK271" s="470"/>
      <c r="CL271" s="470"/>
      <c r="CM271" s="470"/>
      <c r="CN271" s="470"/>
      <c r="CO271" s="470"/>
      <c r="CP271" s="470"/>
      <c r="CQ271" s="470"/>
      <c r="CR271" s="470"/>
      <c r="CS271" s="470"/>
      <c r="CT271" s="470"/>
      <c r="CU271" s="470"/>
      <c r="CV271" s="470"/>
      <c r="CW271" s="470"/>
      <c r="CX271" s="470"/>
      <c r="CY271" s="470"/>
      <c r="CZ271" s="470"/>
      <c r="DA271" s="471"/>
    </row>
    <row r="272" spans="1:105" s="124" customFormat="1" ht="14.25">
      <c r="A272" s="488"/>
      <c r="B272" s="450"/>
      <c r="C272" s="450"/>
      <c r="D272" s="450"/>
      <c r="E272" s="450"/>
      <c r="F272" s="450"/>
      <c r="G272" s="451"/>
      <c r="H272" s="488">
        <v>1</v>
      </c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  <c r="S272" s="450"/>
      <c r="T272" s="450"/>
      <c r="U272" s="450"/>
      <c r="V272" s="450"/>
      <c r="W272" s="450"/>
      <c r="X272" s="450"/>
      <c r="Y272" s="450"/>
      <c r="Z272" s="450"/>
      <c r="AA272" s="450"/>
      <c r="AB272" s="450"/>
      <c r="AC272" s="450"/>
      <c r="AD272" s="450"/>
      <c r="AE272" s="450"/>
      <c r="AF272" s="450"/>
      <c r="AG272" s="450"/>
      <c r="AH272" s="450"/>
      <c r="AI272" s="450"/>
      <c r="AJ272" s="450"/>
      <c r="AK272" s="450"/>
      <c r="AL272" s="450"/>
      <c r="AM272" s="450"/>
      <c r="AN272" s="450"/>
      <c r="AO272" s="450"/>
      <c r="AP272" s="450"/>
      <c r="AQ272" s="450"/>
      <c r="AR272" s="450"/>
      <c r="AS272" s="450"/>
      <c r="AT272" s="450"/>
      <c r="AU272" s="450"/>
      <c r="AV272" s="450"/>
      <c r="AW272" s="450"/>
      <c r="AX272" s="450"/>
      <c r="AY272" s="450"/>
      <c r="AZ272" s="450"/>
      <c r="BA272" s="450"/>
      <c r="BB272" s="450"/>
      <c r="BC272" s="451"/>
      <c r="BD272" s="488">
        <v>2</v>
      </c>
      <c r="BE272" s="450"/>
      <c r="BF272" s="450"/>
      <c r="BG272" s="450"/>
      <c r="BH272" s="450"/>
      <c r="BI272" s="450"/>
      <c r="BJ272" s="450"/>
      <c r="BK272" s="450"/>
      <c r="BL272" s="450"/>
      <c r="BM272" s="450"/>
      <c r="BN272" s="450"/>
      <c r="BO272" s="450"/>
      <c r="BP272" s="450"/>
      <c r="BQ272" s="450"/>
      <c r="BR272" s="450"/>
      <c r="BS272" s="451"/>
      <c r="BT272" s="488">
        <v>3</v>
      </c>
      <c r="BU272" s="450"/>
      <c r="BV272" s="450"/>
      <c r="BW272" s="450"/>
      <c r="BX272" s="450"/>
      <c r="BY272" s="450"/>
      <c r="BZ272" s="450"/>
      <c r="CA272" s="450"/>
      <c r="CB272" s="450"/>
      <c r="CC272" s="450"/>
      <c r="CD272" s="450"/>
      <c r="CE272" s="450"/>
      <c r="CF272" s="450"/>
      <c r="CG272" s="450"/>
      <c r="CH272" s="450"/>
      <c r="CI272" s="451"/>
      <c r="CJ272" s="488">
        <v>4</v>
      </c>
      <c r="CK272" s="450"/>
      <c r="CL272" s="450"/>
      <c r="CM272" s="450"/>
      <c r="CN272" s="450"/>
      <c r="CO272" s="450"/>
      <c r="CP272" s="450"/>
      <c r="CQ272" s="450"/>
      <c r="CR272" s="450"/>
      <c r="CS272" s="450"/>
      <c r="CT272" s="450"/>
      <c r="CU272" s="450"/>
      <c r="CV272" s="450"/>
      <c r="CW272" s="450"/>
      <c r="CX272" s="450"/>
      <c r="CY272" s="450"/>
      <c r="CZ272" s="450"/>
      <c r="DA272" s="451"/>
    </row>
    <row r="273" spans="1:105" s="124" customFormat="1" ht="14.25">
      <c r="A273" s="489"/>
      <c r="B273" s="490"/>
      <c r="C273" s="490"/>
      <c r="D273" s="490"/>
      <c r="E273" s="490"/>
      <c r="F273" s="490"/>
      <c r="G273" s="491"/>
      <c r="H273" s="436" t="s">
        <v>196</v>
      </c>
      <c r="I273" s="437"/>
      <c r="J273" s="437"/>
      <c r="K273" s="437"/>
      <c r="L273" s="437"/>
      <c r="M273" s="437"/>
      <c r="N273" s="437"/>
      <c r="O273" s="437"/>
      <c r="P273" s="437"/>
      <c r="Q273" s="437"/>
      <c r="R273" s="437"/>
      <c r="S273" s="437"/>
      <c r="T273" s="437"/>
      <c r="U273" s="437"/>
      <c r="V273" s="437"/>
      <c r="W273" s="437"/>
      <c r="X273" s="437"/>
      <c r="Y273" s="437"/>
      <c r="Z273" s="437"/>
      <c r="AA273" s="437"/>
      <c r="AB273" s="437"/>
      <c r="AC273" s="437"/>
      <c r="AD273" s="437"/>
      <c r="AE273" s="437"/>
      <c r="AF273" s="437"/>
      <c r="AG273" s="437"/>
      <c r="AH273" s="437"/>
      <c r="AI273" s="437"/>
      <c r="AJ273" s="437"/>
      <c r="AK273" s="437"/>
      <c r="AL273" s="437"/>
      <c r="AM273" s="437"/>
      <c r="AN273" s="437"/>
      <c r="AO273" s="437"/>
      <c r="AP273" s="437"/>
      <c r="AQ273" s="437"/>
      <c r="AR273" s="437"/>
      <c r="AS273" s="437"/>
      <c r="AT273" s="437"/>
      <c r="AU273" s="437"/>
      <c r="AV273" s="437"/>
      <c r="AW273" s="437"/>
      <c r="AX273" s="437"/>
      <c r="AY273" s="437"/>
      <c r="AZ273" s="437"/>
      <c r="BA273" s="437"/>
      <c r="BB273" s="437"/>
      <c r="BC273" s="438"/>
      <c r="BD273" s="495"/>
      <c r="BE273" s="496"/>
      <c r="BF273" s="496"/>
      <c r="BG273" s="496"/>
      <c r="BH273" s="496"/>
      <c r="BI273" s="496"/>
      <c r="BJ273" s="496"/>
      <c r="BK273" s="496"/>
      <c r="BL273" s="496"/>
      <c r="BM273" s="496"/>
      <c r="BN273" s="496"/>
      <c r="BO273" s="496"/>
      <c r="BP273" s="496"/>
      <c r="BQ273" s="496"/>
      <c r="BR273" s="496"/>
      <c r="BS273" s="497"/>
      <c r="BT273" s="495" t="s">
        <v>178</v>
      </c>
      <c r="BU273" s="496"/>
      <c r="BV273" s="496"/>
      <c r="BW273" s="496"/>
      <c r="BX273" s="496"/>
      <c r="BY273" s="496"/>
      <c r="BZ273" s="496"/>
      <c r="CA273" s="496"/>
      <c r="CB273" s="496"/>
      <c r="CC273" s="496"/>
      <c r="CD273" s="496"/>
      <c r="CE273" s="496"/>
      <c r="CF273" s="496"/>
      <c r="CG273" s="496"/>
      <c r="CH273" s="496"/>
      <c r="CI273" s="497"/>
      <c r="CJ273" s="498">
        <f>CJ280+CJ286+CJ292+CJ298+CJ304</f>
        <v>22500</v>
      </c>
      <c r="CK273" s="496"/>
      <c r="CL273" s="496"/>
      <c r="CM273" s="496"/>
      <c r="CN273" s="496"/>
      <c r="CO273" s="496"/>
      <c r="CP273" s="496"/>
      <c r="CQ273" s="496"/>
      <c r="CR273" s="496"/>
      <c r="CS273" s="496"/>
      <c r="CT273" s="496"/>
      <c r="CU273" s="496"/>
      <c r="CV273" s="496"/>
      <c r="CW273" s="496"/>
      <c r="CX273" s="496"/>
      <c r="CY273" s="496"/>
      <c r="CZ273" s="496"/>
      <c r="DA273" s="497"/>
    </row>
    <row r="274" spans="1:105" s="124" customFormat="1" ht="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</row>
    <row r="275" spans="1:105" s="124" customFormat="1" ht="28.5" customHeight="1">
      <c r="A275" s="452" t="s">
        <v>370</v>
      </c>
      <c r="B275" s="452"/>
      <c r="C275" s="452"/>
      <c r="D275" s="452"/>
      <c r="E275" s="452"/>
      <c r="F275" s="452"/>
      <c r="G275" s="452"/>
      <c r="H275" s="452"/>
      <c r="I275" s="452"/>
      <c r="J275" s="452"/>
      <c r="K275" s="452"/>
      <c r="L275" s="452"/>
      <c r="M275" s="452"/>
      <c r="N275" s="452"/>
      <c r="O275" s="452"/>
      <c r="P275" s="452"/>
      <c r="Q275" s="452"/>
      <c r="R275" s="452"/>
      <c r="S275" s="452"/>
      <c r="T275" s="452"/>
      <c r="U275" s="452"/>
      <c r="V275" s="452"/>
      <c r="W275" s="452"/>
      <c r="X275" s="452"/>
      <c r="Y275" s="452"/>
      <c r="Z275" s="452"/>
      <c r="AA275" s="452"/>
      <c r="AB275" s="452"/>
      <c r="AC275" s="452"/>
      <c r="AD275" s="452"/>
      <c r="AE275" s="452"/>
      <c r="AF275" s="452"/>
      <c r="AG275" s="452"/>
      <c r="AH275" s="452"/>
      <c r="AI275" s="452"/>
      <c r="AJ275" s="452"/>
      <c r="AK275" s="452"/>
      <c r="AL275" s="452"/>
      <c r="AM275" s="452"/>
      <c r="AN275" s="452"/>
      <c r="AO275" s="452"/>
      <c r="AP275" s="452"/>
      <c r="AQ275" s="452"/>
      <c r="AR275" s="452"/>
      <c r="AS275" s="452"/>
      <c r="AT275" s="452"/>
      <c r="AU275" s="452"/>
      <c r="AV275" s="452"/>
      <c r="AW275" s="452"/>
      <c r="AX275" s="452"/>
      <c r="AY275" s="452"/>
      <c r="AZ275" s="452"/>
      <c r="BA275" s="452"/>
      <c r="BB275" s="452"/>
      <c r="BC275" s="452"/>
      <c r="BD275" s="452"/>
      <c r="BE275" s="452"/>
      <c r="BF275" s="452"/>
      <c r="BG275" s="452"/>
      <c r="BH275" s="452"/>
      <c r="BI275" s="452"/>
      <c r="BJ275" s="452"/>
      <c r="BK275" s="452"/>
      <c r="BL275" s="452"/>
      <c r="BM275" s="452"/>
      <c r="BN275" s="452"/>
      <c r="BO275" s="452"/>
      <c r="BP275" s="452"/>
      <c r="BQ275" s="452"/>
      <c r="BR275" s="452"/>
      <c r="BS275" s="452"/>
      <c r="BT275" s="452"/>
      <c r="BU275" s="452"/>
      <c r="BV275" s="452"/>
      <c r="BW275" s="452"/>
      <c r="BX275" s="452"/>
      <c r="BY275" s="452"/>
      <c r="BZ275" s="452"/>
      <c r="CA275" s="452"/>
      <c r="CB275" s="452"/>
      <c r="CC275" s="452"/>
      <c r="CD275" s="452"/>
      <c r="CE275" s="452"/>
      <c r="CF275" s="452"/>
      <c r="CG275" s="452"/>
      <c r="CH275" s="452"/>
      <c r="CI275" s="452"/>
      <c r="CJ275" s="452"/>
      <c r="CK275" s="452"/>
      <c r="CL275" s="452"/>
      <c r="CM275" s="452"/>
      <c r="CN275" s="452"/>
      <c r="CO275" s="452"/>
      <c r="CP275" s="452"/>
      <c r="CQ275" s="452"/>
      <c r="CR275" s="452"/>
      <c r="CS275" s="452"/>
      <c r="CT275" s="452"/>
      <c r="CU275" s="452"/>
      <c r="CV275" s="452"/>
      <c r="CW275" s="452"/>
      <c r="CX275" s="452"/>
      <c r="CY275" s="452"/>
      <c r="CZ275" s="452"/>
      <c r="DA275" s="452"/>
    </row>
    <row r="276" spans="1:105" s="124" customFormat="1" ht="14.25">
      <c r="A276" s="133"/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</row>
    <row r="277" spans="1:105" s="124" customFormat="1" ht="14.25">
      <c r="A277" s="453" t="s">
        <v>44</v>
      </c>
      <c r="B277" s="453"/>
      <c r="C277" s="453"/>
      <c r="D277" s="453"/>
      <c r="E277" s="453"/>
      <c r="F277" s="453"/>
      <c r="G277" s="453"/>
      <c r="H277" s="454"/>
      <c r="I277" s="454"/>
      <c r="J277" s="454"/>
      <c r="K277" s="454"/>
      <c r="L277" s="454"/>
      <c r="M277" s="454"/>
      <c r="N277" s="454"/>
      <c r="O277" s="454"/>
      <c r="P277" s="454"/>
      <c r="Q277" s="454"/>
      <c r="R277" s="454"/>
      <c r="S277" s="454"/>
      <c r="T277" s="454"/>
      <c r="U277" s="454"/>
      <c r="V277" s="454"/>
      <c r="W277" s="454"/>
      <c r="X277" s="454"/>
      <c r="Y277" s="454"/>
      <c r="Z277" s="454"/>
      <c r="AA277" s="454"/>
      <c r="AB277" s="454"/>
      <c r="AC277" s="454"/>
      <c r="AD277" s="454"/>
      <c r="AE277" s="454"/>
      <c r="AF277" s="454"/>
      <c r="AG277" s="454"/>
      <c r="AH277" s="454"/>
      <c r="AI277" s="454"/>
      <c r="AJ277" s="454"/>
      <c r="AK277" s="454"/>
      <c r="AL277" s="454"/>
      <c r="AM277" s="454"/>
      <c r="AN277" s="454"/>
      <c r="AO277" s="454"/>
      <c r="AP277" s="454"/>
      <c r="AQ277" s="454"/>
      <c r="AR277" s="454"/>
      <c r="AS277" s="454"/>
      <c r="AT277" s="454"/>
      <c r="AU277" s="454"/>
      <c r="AV277" s="454"/>
      <c r="AW277" s="454"/>
      <c r="AX277" s="454"/>
      <c r="AY277" s="454"/>
      <c r="AZ277" s="454"/>
      <c r="BA277" s="454"/>
      <c r="BB277" s="454"/>
      <c r="BC277" s="454"/>
      <c r="BD277" s="500"/>
      <c r="BE277" s="500"/>
      <c r="BF277" s="500"/>
      <c r="BG277" s="500"/>
      <c r="BH277" s="500"/>
      <c r="BI277" s="500"/>
      <c r="BJ277" s="500"/>
      <c r="BK277" s="500"/>
      <c r="BL277" s="500"/>
      <c r="BM277" s="500"/>
      <c r="BN277" s="500"/>
      <c r="BO277" s="500"/>
      <c r="BP277" s="500"/>
      <c r="BQ277" s="500"/>
      <c r="BR277" s="500"/>
      <c r="BS277" s="500"/>
      <c r="BT277" s="431"/>
      <c r="BU277" s="431"/>
      <c r="BV277" s="431"/>
      <c r="BW277" s="431"/>
      <c r="BX277" s="431"/>
      <c r="BY277" s="431"/>
      <c r="BZ277" s="431"/>
      <c r="CA277" s="431"/>
      <c r="CB277" s="431"/>
      <c r="CC277" s="431"/>
      <c r="CD277" s="431"/>
      <c r="CE277" s="431"/>
      <c r="CF277" s="431"/>
      <c r="CG277" s="431"/>
      <c r="CH277" s="431"/>
      <c r="CI277" s="431"/>
      <c r="CJ277" s="424"/>
      <c r="CK277" s="424"/>
      <c r="CL277" s="424"/>
      <c r="CM277" s="424"/>
      <c r="CN277" s="424"/>
      <c r="CO277" s="424"/>
      <c r="CP277" s="424"/>
      <c r="CQ277" s="424"/>
      <c r="CR277" s="424"/>
      <c r="CS277" s="424"/>
      <c r="CT277" s="424"/>
      <c r="CU277" s="424"/>
      <c r="CV277" s="424"/>
      <c r="CW277" s="424"/>
      <c r="CX277" s="424"/>
      <c r="CY277" s="424"/>
      <c r="CZ277" s="424"/>
      <c r="DA277" s="424"/>
    </row>
    <row r="278" spans="1:105" s="124" customFormat="1" ht="14.25">
      <c r="A278" s="453" t="s">
        <v>218</v>
      </c>
      <c r="B278" s="453"/>
      <c r="C278" s="453"/>
      <c r="D278" s="453"/>
      <c r="E278" s="453"/>
      <c r="F278" s="453"/>
      <c r="G278" s="453"/>
      <c r="H278" s="454"/>
      <c r="I278" s="454"/>
      <c r="J278" s="454"/>
      <c r="K278" s="454"/>
      <c r="L278" s="454"/>
      <c r="M278" s="454"/>
      <c r="N278" s="454"/>
      <c r="O278" s="454"/>
      <c r="P278" s="454"/>
      <c r="Q278" s="454"/>
      <c r="R278" s="454"/>
      <c r="S278" s="454"/>
      <c r="T278" s="454"/>
      <c r="U278" s="454"/>
      <c r="V278" s="454"/>
      <c r="W278" s="454"/>
      <c r="X278" s="454"/>
      <c r="Y278" s="454"/>
      <c r="Z278" s="454"/>
      <c r="AA278" s="454"/>
      <c r="AB278" s="454"/>
      <c r="AC278" s="454"/>
      <c r="AD278" s="454"/>
      <c r="AE278" s="454"/>
      <c r="AF278" s="454"/>
      <c r="AG278" s="454"/>
      <c r="AH278" s="454"/>
      <c r="AI278" s="454"/>
      <c r="AJ278" s="454"/>
      <c r="AK278" s="454"/>
      <c r="AL278" s="454"/>
      <c r="AM278" s="454"/>
      <c r="AN278" s="454"/>
      <c r="AO278" s="454"/>
      <c r="AP278" s="454"/>
      <c r="AQ278" s="454"/>
      <c r="AR278" s="454"/>
      <c r="AS278" s="454"/>
      <c r="AT278" s="454"/>
      <c r="AU278" s="454"/>
      <c r="AV278" s="454"/>
      <c r="AW278" s="454"/>
      <c r="AX278" s="454"/>
      <c r="AY278" s="454"/>
      <c r="AZ278" s="454"/>
      <c r="BA278" s="454"/>
      <c r="BB278" s="454"/>
      <c r="BC278" s="454"/>
      <c r="BD278" s="500"/>
      <c r="BE278" s="500"/>
      <c r="BF278" s="500"/>
      <c r="BG278" s="500"/>
      <c r="BH278" s="500"/>
      <c r="BI278" s="500"/>
      <c r="BJ278" s="500"/>
      <c r="BK278" s="500"/>
      <c r="BL278" s="500"/>
      <c r="BM278" s="500"/>
      <c r="BN278" s="500"/>
      <c r="BO278" s="500"/>
      <c r="BP278" s="500"/>
      <c r="BQ278" s="500"/>
      <c r="BR278" s="500"/>
      <c r="BS278" s="500"/>
      <c r="BT278" s="431"/>
      <c r="BU278" s="431"/>
      <c r="BV278" s="431"/>
      <c r="BW278" s="431"/>
      <c r="BX278" s="431"/>
      <c r="BY278" s="431"/>
      <c r="BZ278" s="431"/>
      <c r="CA278" s="431"/>
      <c r="CB278" s="431"/>
      <c r="CC278" s="431"/>
      <c r="CD278" s="431"/>
      <c r="CE278" s="431"/>
      <c r="CF278" s="431"/>
      <c r="CG278" s="431"/>
      <c r="CH278" s="431"/>
      <c r="CI278" s="431"/>
      <c r="CJ278" s="424"/>
      <c r="CK278" s="424"/>
      <c r="CL278" s="424"/>
      <c r="CM278" s="424"/>
      <c r="CN278" s="424"/>
      <c r="CO278" s="424"/>
      <c r="CP278" s="424"/>
      <c r="CQ278" s="424"/>
      <c r="CR278" s="424"/>
      <c r="CS278" s="424"/>
      <c r="CT278" s="424"/>
      <c r="CU278" s="424"/>
      <c r="CV278" s="424"/>
      <c r="CW278" s="424"/>
      <c r="CX278" s="424"/>
      <c r="CY278" s="424"/>
      <c r="CZ278" s="424"/>
      <c r="DA278" s="424"/>
    </row>
    <row r="279" spans="1:105" s="124" customFormat="1" ht="14.25">
      <c r="A279" s="453" t="s">
        <v>358</v>
      </c>
      <c r="B279" s="453"/>
      <c r="C279" s="453"/>
      <c r="D279" s="453"/>
      <c r="E279" s="453"/>
      <c r="F279" s="453"/>
      <c r="G279" s="453"/>
      <c r="H279" s="454"/>
      <c r="I279" s="454"/>
      <c r="J279" s="454"/>
      <c r="K279" s="454"/>
      <c r="L279" s="454"/>
      <c r="M279" s="454"/>
      <c r="N279" s="454"/>
      <c r="O279" s="454"/>
      <c r="P279" s="454"/>
      <c r="Q279" s="454"/>
      <c r="R279" s="454"/>
      <c r="S279" s="454"/>
      <c r="T279" s="454"/>
      <c r="U279" s="454"/>
      <c r="V279" s="454"/>
      <c r="W279" s="454"/>
      <c r="X279" s="454"/>
      <c r="Y279" s="454"/>
      <c r="Z279" s="454"/>
      <c r="AA279" s="454"/>
      <c r="AB279" s="454"/>
      <c r="AC279" s="454"/>
      <c r="AD279" s="454"/>
      <c r="AE279" s="454"/>
      <c r="AF279" s="454"/>
      <c r="AG279" s="454"/>
      <c r="AH279" s="454"/>
      <c r="AI279" s="454"/>
      <c r="AJ279" s="454"/>
      <c r="AK279" s="454"/>
      <c r="AL279" s="454"/>
      <c r="AM279" s="454"/>
      <c r="AN279" s="454"/>
      <c r="AO279" s="454"/>
      <c r="AP279" s="454"/>
      <c r="AQ279" s="454"/>
      <c r="AR279" s="454"/>
      <c r="AS279" s="454"/>
      <c r="AT279" s="454"/>
      <c r="AU279" s="454"/>
      <c r="AV279" s="454"/>
      <c r="AW279" s="454"/>
      <c r="AX279" s="454"/>
      <c r="AY279" s="454"/>
      <c r="AZ279" s="454"/>
      <c r="BA279" s="454"/>
      <c r="BB279" s="454"/>
      <c r="BC279" s="454"/>
      <c r="BD279" s="500"/>
      <c r="BE279" s="500"/>
      <c r="BF279" s="500"/>
      <c r="BG279" s="500"/>
      <c r="BH279" s="500"/>
      <c r="BI279" s="500"/>
      <c r="BJ279" s="500"/>
      <c r="BK279" s="500"/>
      <c r="BL279" s="500"/>
      <c r="BM279" s="500"/>
      <c r="BN279" s="500"/>
      <c r="BO279" s="500"/>
      <c r="BP279" s="500"/>
      <c r="BQ279" s="500"/>
      <c r="BR279" s="500"/>
      <c r="BS279" s="500"/>
      <c r="BT279" s="431"/>
      <c r="BU279" s="431"/>
      <c r="BV279" s="431"/>
      <c r="BW279" s="431"/>
      <c r="BX279" s="431"/>
      <c r="BY279" s="431"/>
      <c r="BZ279" s="431"/>
      <c r="CA279" s="431"/>
      <c r="CB279" s="431"/>
      <c r="CC279" s="431"/>
      <c r="CD279" s="431"/>
      <c r="CE279" s="431"/>
      <c r="CF279" s="431"/>
      <c r="CG279" s="431"/>
      <c r="CH279" s="431"/>
      <c r="CI279" s="431"/>
      <c r="CJ279" s="424">
        <v>0</v>
      </c>
      <c r="CK279" s="424"/>
      <c r="CL279" s="424"/>
      <c r="CM279" s="424"/>
      <c r="CN279" s="424"/>
      <c r="CO279" s="424"/>
      <c r="CP279" s="424"/>
      <c r="CQ279" s="424"/>
      <c r="CR279" s="424"/>
      <c r="CS279" s="424"/>
      <c r="CT279" s="424"/>
      <c r="CU279" s="424"/>
      <c r="CV279" s="424"/>
      <c r="CW279" s="424"/>
      <c r="CX279" s="424"/>
      <c r="CY279" s="424"/>
      <c r="CZ279" s="424"/>
      <c r="DA279" s="424"/>
    </row>
    <row r="280" spans="1:105" s="124" customFormat="1" ht="14.25">
      <c r="A280" s="453"/>
      <c r="B280" s="453"/>
      <c r="C280" s="453"/>
      <c r="D280" s="453"/>
      <c r="E280" s="453"/>
      <c r="F280" s="453"/>
      <c r="G280" s="453"/>
      <c r="H280" s="467" t="s">
        <v>196</v>
      </c>
      <c r="I280" s="467"/>
      <c r="J280" s="467"/>
      <c r="K280" s="467"/>
      <c r="L280" s="467"/>
      <c r="M280" s="467"/>
      <c r="N280" s="467"/>
      <c r="O280" s="467"/>
      <c r="P280" s="467"/>
      <c r="Q280" s="467"/>
      <c r="R280" s="467"/>
      <c r="S280" s="467"/>
      <c r="T280" s="467"/>
      <c r="U280" s="467"/>
      <c r="V280" s="467"/>
      <c r="W280" s="467"/>
      <c r="X280" s="467"/>
      <c r="Y280" s="467"/>
      <c r="Z280" s="467"/>
      <c r="AA280" s="467"/>
      <c r="AB280" s="467"/>
      <c r="AC280" s="467"/>
      <c r="AD280" s="467"/>
      <c r="AE280" s="467"/>
      <c r="AF280" s="467"/>
      <c r="AG280" s="467"/>
      <c r="AH280" s="467"/>
      <c r="AI280" s="467"/>
      <c r="AJ280" s="467"/>
      <c r="AK280" s="467"/>
      <c r="AL280" s="467"/>
      <c r="AM280" s="467"/>
      <c r="AN280" s="467"/>
      <c r="AO280" s="467"/>
      <c r="AP280" s="467"/>
      <c r="AQ280" s="467"/>
      <c r="AR280" s="467"/>
      <c r="AS280" s="467"/>
      <c r="AT280" s="467"/>
      <c r="AU280" s="467"/>
      <c r="AV280" s="467"/>
      <c r="AW280" s="467"/>
      <c r="AX280" s="467"/>
      <c r="AY280" s="467"/>
      <c r="AZ280" s="467"/>
      <c r="BA280" s="467"/>
      <c r="BB280" s="467"/>
      <c r="BC280" s="467"/>
      <c r="BD280" s="453"/>
      <c r="BE280" s="453"/>
      <c r="BF280" s="453"/>
      <c r="BG280" s="453"/>
      <c r="BH280" s="453"/>
      <c r="BI280" s="453"/>
      <c r="BJ280" s="453"/>
      <c r="BK280" s="453"/>
      <c r="BL280" s="453"/>
      <c r="BM280" s="453"/>
      <c r="BN280" s="453"/>
      <c r="BO280" s="453"/>
      <c r="BP280" s="453"/>
      <c r="BQ280" s="453"/>
      <c r="BR280" s="453"/>
      <c r="BS280" s="453"/>
      <c r="BT280" s="442" t="s">
        <v>178</v>
      </c>
      <c r="BU280" s="442"/>
      <c r="BV280" s="442"/>
      <c r="BW280" s="442"/>
      <c r="BX280" s="442"/>
      <c r="BY280" s="442"/>
      <c r="BZ280" s="442"/>
      <c r="CA280" s="442"/>
      <c r="CB280" s="442"/>
      <c r="CC280" s="442"/>
      <c r="CD280" s="442"/>
      <c r="CE280" s="442"/>
      <c r="CF280" s="442"/>
      <c r="CG280" s="442"/>
      <c r="CH280" s="442"/>
      <c r="CI280" s="442"/>
      <c r="CJ280" s="428">
        <f>SUM(CJ277:CJ279)</f>
        <v>0</v>
      </c>
      <c r="CK280" s="428"/>
      <c r="CL280" s="428"/>
      <c r="CM280" s="428"/>
      <c r="CN280" s="428"/>
      <c r="CO280" s="428"/>
      <c r="CP280" s="428"/>
      <c r="CQ280" s="428"/>
      <c r="CR280" s="428"/>
      <c r="CS280" s="428"/>
      <c r="CT280" s="428"/>
      <c r="CU280" s="428"/>
      <c r="CV280" s="428"/>
      <c r="CW280" s="428"/>
      <c r="CX280" s="428"/>
      <c r="CY280" s="428"/>
      <c r="CZ280" s="428"/>
      <c r="DA280" s="428"/>
    </row>
    <row r="281" spans="1:105" s="124" customFormat="1" ht="14.25">
      <c r="A281" s="133"/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</row>
    <row r="282" spans="1:105" s="124" customFormat="1" ht="30" customHeight="1">
      <c r="A282" s="452" t="s">
        <v>371</v>
      </c>
      <c r="B282" s="452"/>
      <c r="C282" s="452"/>
      <c r="D282" s="452"/>
      <c r="E282" s="452"/>
      <c r="F282" s="452"/>
      <c r="G282" s="452"/>
      <c r="H282" s="452"/>
      <c r="I282" s="452"/>
      <c r="J282" s="452"/>
      <c r="K282" s="452"/>
      <c r="L282" s="452"/>
      <c r="M282" s="452"/>
      <c r="N282" s="452"/>
      <c r="O282" s="452"/>
      <c r="P282" s="452"/>
      <c r="Q282" s="452"/>
      <c r="R282" s="452"/>
      <c r="S282" s="452"/>
      <c r="T282" s="452"/>
      <c r="U282" s="452"/>
      <c r="V282" s="452"/>
      <c r="W282" s="452"/>
      <c r="X282" s="452"/>
      <c r="Y282" s="452"/>
      <c r="Z282" s="452"/>
      <c r="AA282" s="452"/>
      <c r="AB282" s="452"/>
      <c r="AC282" s="452"/>
      <c r="AD282" s="452"/>
      <c r="AE282" s="452"/>
      <c r="AF282" s="452"/>
      <c r="AG282" s="452"/>
      <c r="AH282" s="452"/>
      <c r="AI282" s="452"/>
      <c r="AJ282" s="452"/>
      <c r="AK282" s="452"/>
      <c r="AL282" s="452"/>
      <c r="AM282" s="452"/>
      <c r="AN282" s="452"/>
      <c r="AO282" s="452"/>
      <c r="AP282" s="452"/>
      <c r="AQ282" s="452"/>
      <c r="AR282" s="452"/>
      <c r="AS282" s="452"/>
      <c r="AT282" s="452"/>
      <c r="AU282" s="452"/>
      <c r="AV282" s="452"/>
      <c r="AW282" s="452"/>
      <c r="AX282" s="452"/>
      <c r="AY282" s="452"/>
      <c r="AZ282" s="452"/>
      <c r="BA282" s="452"/>
      <c r="BB282" s="452"/>
      <c r="BC282" s="452"/>
      <c r="BD282" s="452"/>
      <c r="BE282" s="452"/>
      <c r="BF282" s="452"/>
      <c r="BG282" s="452"/>
      <c r="BH282" s="452"/>
      <c r="BI282" s="452"/>
      <c r="BJ282" s="452"/>
      <c r="BK282" s="452"/>
      <c r="BL282" s="452"/>
      <c r="BM282" s="452"/>
      <c r="BN282" s="452"/>
      <c r="BO282" s="452"/>
      <c r="BP282" s="452"/>
      <c r="BQ282" s="452"/>
      <c r="BR282" s="452"/>
      <c r="BS282" s="452"/>
      <c r="BT282" s="452"/>
      <c r="BU282" s="452"/>
      <c r="BV282" s="452"/>
      <c r="BW282" s="452"/>
      <c r="BX282" s="452"/>
      <c r="BY282" s="452"/>
      <c r="BZ282" s="452"/>
      <c r="CA282" s="452"/>
      <c r="CB282" s="452"/>
      <c r="CC282" s="452"/>
      <c r="CD282" s="452"/>
      <c r="CE282" s="452"/>
      <c r="CF282" s="452"/>
      <c r="CG282" s="452"/>
      <c r="CH282" s="452"/>
      <c r="CI282" s="452"/>
      <c r="CJ282" s="452"/>
      <c r="CK282" s="452"/>
      <c r="CL282" s="452"/>
      <c r="CM282" s="452"/>
      <c r="CN282" s="452"/>
      <c r="CO282" s="452"/>
      <c r="CP282" s="452"/>
      <c r="CQ282" s="452"/>
      <c r="CR282" s="452"/>
      <c r="CS282" s="452"/>
      <c r="CT282" s="452"/>
      <c r="CU282" s="452"/>
      <c r="CV282" s="452"/>
      <c r="CW282" s="452"/>
      <c r="CX282" s="452"/>
      <c r="CY282" s="452"/>
      <c r="CZ282" s="452"/>
      <c r="DA282" s="452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14.25">
      <c r="A284" s="453" t="s">
        <v>44</v>
      </c>
      <c r="B284" s="453"/>
      <c r="C284" s="453"/>
      <c r="D284" s="453"/>
      <c r="E284" s="453"/>
      <c r="F284" s="453"/>
      <c r="G284" s="453"/>
      <c r="H284" s="500"/>
      <c r="I284" s="500"/>
      <c r="J284" s="500"/>
      <c r="K284" s="500"/>
      <c r="L284" s="500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  <c r="Y284" s="500"/>
      <c r="Z284" s="500"/>
      <c r="AA284" s="500"/>
      <c r="AB284" s="500"/>
      <c r="AC284" s="500"/>
      <c r="AD284" s="500"/>
      <c r="AE284" s="500"/>
      <c r="AF284" s="500"/>
      <c r="AG284" s="500"/>
      <c r="AH284" s="500"/>
      <c r="AI284" s="500"/>
      <c r="AJ284" s="500"/>
      <c r="AK284" s="500"/>
      <c r="AL284" s="500"/>
      <c r="AM284" s="500"/>
      <c r="AN284" s="500"/>
      <c r="AO284" s="500"/>
      <c r="AP284" s="500"/>
      <c r="AQ284" s="500"/>
      <c r="AR284" s="500"/>
      <c r="AS284" s="500"/>
      <c r="AT284" s="500"/>
      <c r="AU284" s="500"/>
      <c r="AV284" s="500"/>
      <c r="AW284" s="500"/>
      <c r="AX284" s="500"/>
      <c r="AY284" s="500"/>
      <c r="AZ284" s="500"/>
      <c r="BA284" s="500"/>
      <c r="BB284" s="500"/>
      <c r="BC284" s="500"/>
      <c r="BD284" s="500"/>
      <c r="BE284" s="500"/>
      <c r="BF284" s="500"/>
      <c r="BG284" s="500"/>
      <c r="BH284" s="500"/>
      <c r="BI284" s="500"/>
      <c r="BJ284" s="500"/>
      <c r="BK284" s="500"/>
      <c r="BL284" s="500"/>
      <c r="BM284" s="500"/>
      <c r="BN284" s="500"/>
      <c r="BO284" s="500"/>
      <c r="BP284" s="500"/>
      <c r="BQ284" s="500"/>
      <c r="BR284" s="500"/>
      <c r="BS284" s="500"/>
      <c r="BT284" s="431"/>
      <c r="BU284" s="431"/>
      <c r="BV284" s="431"/>
      <c r="BW284" s="431"/>
      <c r="BX284" s="431"/>
      <c r="BY284" s="431"/>
      <c r="BZ284" s="431"/>
      <c r="CA284" s="431"/>
      <c r="CB284" s="431"/>
      <c r="CC284" s="431"/>
      <c r="CD284" s="431"/>
      <c r="CE284" s="431"/>
      <c r="CF284" s="431"/>
      <c r="CG284" s="431"/>
      <c r="CH284" s="431"/>
      <c r="CI284" s="431"/>
      <c r="CJ284" s="424"/>
      <c r="CK284" s="424"/>
      <c r="CL284" s="424"/>
      <c r="CM284" s="424"/>
      <c r="CN284" s="424"/>
      <c r="CO284" s="424"/>
      <c r="CP284" s="424"/>
      <c r="CQ284" s="424"/>
      <c r="CR284" s="424"/>
      <c r="CS284" s="424"/>
      <c r="CT284" s="424"/>
      <c r="CU284" s="424"/>
      <c r="CV284" s="424"/>
      <c r="CW284" s="424"/>
      <c r="CX284" s="424"/>
      <c r="CY284" s="424"/>
      <c r="CZ284" s="424"/>
      <c r="DA284" s="424"/>
    </row>
    <row r="285" spans="1:105" s="124" customFormat="1" ht="14.25">
      <c r="A285" s="453" t="s">
        <v>358</v>
      </c>
      <c r="B285" s="453"/>
      <c r="C285" s="453"/>
      <c r="D285" s="453"/>
      <c r="E285" s="453"/>
      <c r="F285" s="453"/>
      <c r="G285" s="453"/>
      <c r="H285" s="500"/>
      <c r="I285" s="500"/>
      <c r="J285" s="500"/>
      <c r="K285" s="500"/>
      <c r="L285" s="500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  <c r="Y285" s="500"/>
      <c r="Z285" s="500"/>
      <c r="AA285" s="500"/>
      <c r="AB285" s="500"/>
      <c r="AC285" s="500"/>
      <c r="AD285" s="500"/>
      <c r="AE285" s="500"/>
      <c r="AF285" s="500"/>
      <c r="AG285" s="500"/>
      <c r="AH285" s="500"/>
      <c r="AI285" s="500"/>
      <c r="AJ285" s="500"/>
      <c r="AK285" s="500"/>
      <c r="AL285" s="500"/>
      <c r="AM285" s="500"/>
      <c r="AN285" s="500"/>
      <c r="AO285" s="500"/>
      <c r="AP285" s="500"/>
      <c r="AQ285" s="500"/>
      <c r="AR285" s="500"/>
      <c r="AS285" s="500"/>
      <c r="AT285" s="500"/>
      <c r="AU285" s="500"/>
      <c r="AV285" s="500"/>
      <c r="AW285" s="500"/>
      <c r="AX285" s="500"/>
      <c r="AY285" s="500"/>
      <c r="AZ285" s="500"/>
      <c r="BA285" s="500"/>
      <c r="BB285" s="500"/>
      <c r="BC285" s="500"/>
      <c r="BD285" s="500"/>
      <c r="BE285" s="500"/>
      <c r="BF285" s="500"/>
      <c r="BG285" s="500"/>
      <c r="BH285" s="500"/>
      <c r="BI285" s="500"/>
      <c r="BJ285" s="500"/>
      <c r="BK285" s="500"/>
      <c r="BL285" s="500"/>
      <c r="BM285" s="500"/>
      <c r="BN285" s="500"/>
      <c r="BO285" s="500"/>
      <c r="BP285" s="500"/>
      <c r="BQ285" s="500"/>
      <c r="BR285" s="500"/>
      <c r="BS285" s="500"/>
      <c r="BT285" s="431"/>
      <c r="BU285" s="431"/>
      <c r="BV285" s="431"/>
      <c r="BW285" s="431"/>
      <c r="BX285" s="431"/>
      <c r="BY285" s="431"/>
      <c r="BZ285" s="431"/>
      <c r="CA285" s="431"/>
      <c r="CB285" s="431"/>
      <c r="CC285" s="431"/>
      <c r="CD285" s="431"/>
      <c r="CE285" s="431"/>
      <c r="CF285" s="431"/>
      <c r="CG285" s="431"/>
      <c r="CH285" s="431"/>
      <c r="CI285" s="431"/>
      <c r="CJ285" s="424"/>
      <c r="CK285" s="424"/>
      <c r="CL285" s="424"/>
      <c r="CM285" s="424"/>
      <c r="CN285" s="424"/>
      <c r="CO285" s="424"/>
      <c r="CP285" s="424"/>
      <c r="CQ285" s="424"/>
      <c r="CR285" s="424"/>
      <c r="CS285" s="424"/>
      <c r="CT285" s="424"/>
      <c r="CU285" s="424"/>
      <c r="CV285" s="424"/>
      <c r="CW285" s="424"/>
      <c r="CX285" s="424"/>
      <c r="CY285" s="424"/>
      <c r="CZ285" s="424"/>
      <c r="DA285" s="424"/>
    </row>
    <row r="286" spans="1:105" s="124" customFormat="1" ht="14.25">
      <c r="A286" s="453"/>
      <c r="B286" s="453"/>
      <c r="C286" s="453"/>
      <c r="D286" s="453"/>
      <c r="E286" s="453"/>
      <c r="F286" s="453"/>
      <c r="G286" s="453"/>
      <c r="H286" s="436" t="s">
        <v>196</v>
      </c>
      <c r="I286" s="437"/>
      <c r="J286" s="437"/>
      <c r="K286" s="437"/>
      <c r="L286" s="437"/>
      <c r="M286" s="437"/>
      <c r="N286" s="437"/>
      <c r="O286" s="437"/>
      <c r="P286" s="437"/>
      <c r="Q286" s="437"/>
      <c r="R286" s="437"/>
      <c r="S286" s="437"/>
      <c r="T286" s="437"/>
      <c r="U286" s="437"/>
      <c r="V286" s="437"/>
      <c r="W286" s="437"/>
      <c r="X286" s="437"/>
      <c r="Y286" s="437"/>
      <c r="Z286" s="437"/>
      <c r="AA286" s="437"/>
      <c r="AB286" s="437"/>
      <c r="AC286" s="437"/>
      <c r="AD286" s="437"/>
      <c r="AE286" s="437"/>
      <c r="AF286" s="437"/>
      <c r="AG286" s="437"/>
      <c r="AH286" s="437"/>
      <c r="AI286" s="437"/>
      <c r="AJ286" s="437"/>
      <c r="AK286" s="437"/>
      <c r="AL286" s="437"/>
      <c r="AM286" s="437"/>
      <c r="AN286" s="437"/>
      <c r="AO286" s="437"/>
      <c r="AP286" s="437"/>
      <c r="AQ286" s="437"/>
      <c r="AR286" s="437"/>
      <c r="AS286" s="437"/>
      <c r="AT286" s="437"/>
      <c r="AU286" s="437"/>
      <c r="AV286" s="437"/>
      <c r="AW286" s="437"/>
      <c r="AX286" s="437"/>
      <c r="AY286" s="437"/>
      <c r="AZ286" s="437"/>
      <c r="BA286" s="437"/>
      <c r="BB286" s="437"/>
      <c r="BC286" s="438"/>
      <c r="BD286" s="500"/>
      <c r="BE286" s="500"/>
      <c r="BF286" s="500"/>
      <c r="BG286" s="500"/>
      <c r="BH286" s="500"/>
      <c r="BI286" s="500"/>
      <c r="BJ286" s="500"/>
      <c r="BK286" s="500"/>
      <c r="BL286" s="500"/>
      <c r="BM286" s="500"/>
      <c r="BN286" s="500"/>
      <c r="BO286" s="500"/>
      <c r="BP286" s="500"/>
      <c r="BQ286" s="500"/>
      <c r="BR286" s="500"/>
      <c r="BS286" s="500"/>
      <c r="BT286" s="442" t="s">
        <v>178</v>
      </c>
      <c r="BU286" s="442"/>
      <c r="BV286" s="442"/>
      <c r="BW286" s="442"/>
      <c r="BX286" s="442"/>
      <c r="BY286" s="442"/>
      <c r="BZ286" s="442"/>
      <c r="CA286" s="442"/>
      <c r="CB286" s="442"/>
      <c r="CC286" s="442"/>
      <c r="CD286" s="442"/>
      <c r="CE286" s="442"/>
      <c r="CF286" s="442"/>
      <c r="CG286" s="442"/>
      <c r="CH286" s="442"/>
      <c r="CI286" s="442"/>
      <c r="CJ286" s="428">
        <f>SUM(CJ284:CJ285)</f>
        <v>0</v>
      </c>
      <c r="CK286" s="428"/>
      <c r="CL286" s="428"/>
      <c r="CM286" s="428"/>
      <c r="CN286" s="428"/>
      <c r="CO286" s="428"/>
      <c r="CP286" s="428"/>
      <c r="CQ286" s="428"/>
      <c r="CR286" s="428"/>
      <c r="CS286" s="428"/>
      <c r="CT286" s="428"/>
      <c r="CU286" s="428"/>
      <c r="CV286" s="428"/>
      <c r="CW286" s="428"/>
      <c r="CX286" s="428"/>
      <c r="CY286" s="428"/>
      <c r="CZ286" s="428"/>
      <c r="DA286" s="428"/>
    </row>
    <row r="287" spans="1:105" s="124" customFormat="1" ht="14.25">
      <c r="A287" s="133"/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</row>
    <row r="288" spans="1:105" s="124" customFormat="1" ht="30" customHeight="1">
      <c r="A288" s="452" t="s">
        <v>372</v>
      </c>
      <c r="B288" s="452"/>
      <c r="C288" s="452"/>
      <c r="D288" s="452"/>
      <c r="E288" s="452"/>
      <c r="F288" s="452"/>
      <c r="G288" s="452"/>
      <c r="H288" s="452"/>
      <c r="I288" s="452"/>
      <c r="J288" s="452"/>
      <c r="K288" s="452"/>
      <c r="L288" s="452"/>
      <c r="M288" s="452"/>
      <c r="N288" s="452"/>
      <c r="O288" s="452"/>
      <c r="P288" s="452"/>
      <c r="Q288" s="452"/>
      <c r="R288" s="452"/>
      <c r="S288" s="452"/>
      <c r="T288" s="452"/>
      <c r="U288" s="452"/>
      <c r="V288" s="452"/>
      <c r="W288" s="452"/>
      <c r="X288" s="452"/>
      <c r="Y288" s="452"/>
      <c r="Z288" s="452"/>
      <c r="AA288" s="452"/>
      <c r="AB288" s="452"/>
      <c r="AC288" s="452"/>
      <c r="AD288" s="452"/>
      <c r="AE288" s="452"/>
      <c r="AF288" s="452"/>
      <c r="AG288" s="452"/>
      <c r="AH288" s="452"/>
      <c r="AI288" s="452"/>
      <c r="AJ288" s="452"/>
      <c r="AK288" s="452"/>
      <c r="AL288" s="452"/>
      <c r="AM288" s="452"/>
      <c r="AN288" s="452"/>
      <c r="AO288" s="452"/>
      <c r="AP288" s="452"/>
      <c r="AQ288" s="452"/>
      <c r="AR288" s="452"/>
      <c r="AS288" s="452"/>
      <c r="AT288" s="452"/>
      <c r="AU288" s="452"/>
      <c r="AV288" s="452"/>
      <c r="AW288" s="452"/>
      <c r="AX288" s="452"/>
      <c r="AY288" s="452"/>
      <c r="AZ288" s="452"/>
      <c r="BA288" s="452"/>
      <c r="BB288" s="452"/>
      <c r="BC288" s="452"/>
      <c r="BD288" s="452"/>
      <c r="BE288" s="452"/>
      <c r="BF288" s="452"/>
      <c r="BG288" s="452"/>
      <c r="BH288" s="452"/>
      <c r="BI288" s="452"/>
      <c r="BJ288" s="452"/>
      <c r="BK288" s="452"/>
      <c r="BL288" s="452"/>
      <c r="BM288" s="452"/>
      <c r="BN288" s="452"/>
      <c r="BO288" s="452"/>
      <c r="BP288" s="452"/>
      <c r="BQ288" s="452"/>
      <c r="BR288" s="452"/>
      <c r="BS288" s="452"/>
      <c r="BT288" s="452"/>
      <c r="BU288" s="452"/>
      <c r="BV288" s="452"/>
      <c r="BW288" s="452"/>
      <c r="BX288" s="452"/>
      <c r="BY288" s="452"/>
      <c r="BZ288" s="452"/>
      <c r="CA288" s="452"/>
      <c r="CB288" s="452"/>
      <c r="CC288" s="452"/>
      <c r="CD288" s="452"/>
      <c r="CE288" s="452"/>
      <c r="CF288" s="452"/>
      <c r="CG288" s="452"/>
      <c r="CH288" s="452"/>
      <c r="CI288" s="452"/>
      <c r="CJ288" s="452"/>
      <c r="CK288" s="452"/>
      <c r="CL288" s="452"/>
      <c r="CM288" s="452"/>
      <c r="CN288" s="452"/>
      <c r="CO288" s="452"/>
      <c r="CP288" s="452"/>
      <c r="CQ288" s="452"/>
      <c r="CR288" s="452"/>
      <c r="CS288" s="452"/>
      <c r="CT288" s="452"/>
      <c r="CU288" s="452"/>
      <c r="CV288" s="452"/>
      <c r="CW288" s="452"/>
      <c r="CX288" s="452"/>
      <c r="CY288" s="452"/>
      <c r="CZ288" s="452"/>
      <c r="DA288" s="452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14.25">
      <c r="A290" s="453" t="s">
        <v>44</v>
      </c>
      <c r="B290" s="453"/>
      <c r="C290" s="453"/>
      <c r="D290" s="453"/>
      <c r="E290" s="453"/>
      <c r="F290" s="453"/>
      <c r="G290" s="453"/>
      <c r="H290" s="500"/>
      <c r="I290" s="500"/>
      <c r="J290" s="500"/>
      <c r="K290" s="500"/>
      <c r="L290" s="500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  <c r="Y290" s="500"/>
      <c r="Z290" s="500"/>
      <c r="AA290" s="500"/>
      <c r="AB290" s="500"/>
      <c r="AC290" s="500"/>
      <c r="AD290" s="500"/>
      <c r="AE290" s="500"/>
      <c r="AF290" s="500"/>
      <c r="AG290" s="500"/>
      <c r="AH290" s="500"/>
      <c r="AI290" s="500"/>
      <c r="AJ290" s="500"/>
      <c r="AK290" s="500"/>
      <c r="AL290" s="500"/>
      <c r="AM290" s="500"/>
      <c r="AN290" s="500"/>
      <c r="AO290" s="500"/>
      <c r="AP290" s="500"/>
      <c r="AQ290" s="500"/>
      <c r="AR290" s="500"/>
      <c r="AS290" s="500"/>
      <c r="AT290" s="500"/>
      <c r="AU290" s="500"/>
      <c r="AV290" s="500"/>
      <c r="AW290" s="500"/>
      <c r="AX290" s="500"/>
      <c r="AY290" s="500"/>
      <c r="AZ290" s="500"/>
      <c r="BA290" s="500"/>
      <c r="BB290" s="500"/>
      <c r="BC290" s="500"/>
      <c r="BD290" s="500"/>
      <c r="BE290" s="500"/>
      <c r="BF290" s="500"/>
      <c r="BG290" s="500"/>
      <c r="BH290" s="500"/>
      <c r="BI290" s="500"/>
      <c r="BJ290" s="500"/>
      <c r="BK290" s="500"/>
      <c r="BL290" s="500"/>
      <c r="BM290" s="500"/>
      <c r="BN290" s="500"/>
      <c r="BO290" s="500"/>
      <c r="BP290" s="500"/>
      <c r="BQ290" s="500"/>
      <c r="BR290" s="500"/>
      <c r="BS290" s="500"/>
      <c r="BT290" s="431"/>
      <c r="BU290" s="431"/>
      <c r="BV290" s="431"/>
      <c r="BW290" s="431"/>
      <c r="BX290" s="431"/>
      <c r="BY290" s="431"/>
      <c r="BZ290" s="431"/>
      <c r="CA290" s="431"/>
      <c r="CB290" s="431"/>
      <c r="CC290" s="431"/>
      <c r="CD290" s="431"/>
      <c r="CE290" s="431"/>
      <c r="CF290" s="431"/>
      <c r="CG290" s="431"/>
      <c r="CH290" s="431"/>
      <c r="CI290" s="431"/>
      <c r="CJ290" s="424"/>
      <c r="CK290" s="424"/>
      <c r="CL290" s="424"/>
      <c r="CM290" s="424"/>
      <c r="CN290" s="424"/>
      <c r="CO290" s="424"/>
      <c r="CP290" s="424"/>
      <c r="CQ290" s="424"/>
      <c r="CR290" s="424"/>
      <c r="CS290" s="424"/>
      <c r="CT290" s="424"/>
      <c r="CU290" s="424"/>
      <c r="CV290" s="424"/>
      <c r="CW290" s="424"/>
      <c r="CX290" s="424"/>
      <c r="CY290" s="424"/>
      <c r="CZ290" s="424"/>
      <c r="DA290" s="424"/>
    </row>
    <row r="291" spans="1:105" s="124" customFormat="1" ht="14.25">
      <c r="A291" s="453" t="s">
        <v>358</v>
      </c>
      <c r="B291" s="453"/>
      <c r="C291" s="453"/>
      <c r="D291" s="453"/>
      <c r="E291" s="453"/>
      <c r="F291" s="453"/>
      <c r="G291" s="453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  <c r="Y291" s="500"/>
      <c r="Z291" s="500"/>
      <c r="AA291" s="500"/>
      <c r="AB291" s="500"/>
      <c r="AC291" s="500"/>
      <c r="AD291" s="500"/>
      <c r="AE291" s="500"/>
      <c r="AF291" s="500"/>
      <c r="AG291" s="500"/>
      <c r="AH291" s="500"/>
      <c r="AI291" s="500"/>
      <c r="AJ291" s="500"/>
      <c r="AK291" s="500"/>
      <c r="AL291" s="500"/>
      <c r="AM291" s="500"/>
      <c r="AN291" s="500"/>
      <c r="AO291" s="500"/>
      <c r="AP291" s="500"/>
      <c r="AQ291" s="500"/>
      <c r="AR291" s="500"/>
      <c r="AS291" s="500"/>
      <c r="AT291" s="500"/>
      <c r="AU291" s="500"/>
      <c r="AV291" s="500"/>
      <c r="AW291" s="500"/>
      <c r="AX291" s="500"/>
      <c r="AY291" s="500"/>
      <c r="AZ291" s="500"/>
      <c r="BA291" s="500"/>
      <c r="BB291" s="500"/>
      <c r="BC291" s="500"/>
      <c r="BD291" s="500"/>
      <c r="BE291" s="500"/>
      <c r="BF291" s="500"/>
      <c r="BG291" s="500"/>
      <c r="BH291" s="500"/>
      <c r="BI291" s="500"/>
      <c r="BJ291" s="500"/>
      <c r="BK291" s="500"/>
      <c r="BL291" s="500"/>
      <c r="BM291" s="500"/>
      <c r="BN291" s="500"/>
      <c r="BO291" s="500"/>
      <c r="BP291" s="500"/>
      <c r="BQ291" s="500"/>
      <c r="BR291" s="500"/>
      <c r="BS291" s="500"/>
      <c r="BT291" s="431"/>
      <c r="BU291" s="431"/>
      <c r="BV291" s="431"/>
      <c r="BW291" s="431"/>
      <c r="BX291" s="431"/>
      <c r="BY291" s="431"/>
      <c r="BZ291" s="431"/>
      <c r="CA291" s="431"/>
      <c r="CB291" s="431"/>
      <c r="CC291" s="431"/>
      <c r="CD291" s="431"/>
      <c r="CE291" s="431"/>
      <c r="CF291" s="431"/>
      <c r="CG291" s="431"/>
      <c r="CH291" s="431"/>
      <c r="CI291" s="431"/>
      <c r="CJ291" s="424"/>
      <c r="CK291" s="424"/>
      <c r="CL291" s="424"/>
      <c r="CM291" s="424"/>
      <c r="CN291" s="424"/>
      <c r="CO291" s="424"/>
      <c r="CP291" s="424"/>
      <c r="CQ291" s="424"/>
      <c r="CR291" s="424"/>
      <c r="CS291" s="424"/>
      <c r="CT291" s="424"/>
      <c r="CU291" s="424"/>
      <c r="CV291" s="424"/>
      <c r="CW291" s="424"/>
      <c r="CX291" s="424"/>
      <c r="CY291" s="424"/>
      <c r="CZ291" s="424"/>
      <c r="DA291" s="424"/>
    </row>
    <row r="292" spans="1:105" s="124" customFormat="1" ht="14.25">
      <c r="A292" s="453"/>
      <c r="B292" s="453"/>
      <c r="C292" s="453"/>
      <c r="D292" s="453"/>
      <c r="E292" s="453"/>
      <c r="F292" s="453"/>
      <c r="G292" s="453"/>
      <c r="H292" s="467" t="s">
        <v>196</v>
      </c>
      <c r="I292" s="467"/>
      <c r="J292" s="467"/>
      <c r="K292" s="467"/>
      <c r="L292" s="467"/>
      <c r="M292" s="467"/>
      <c r="N292" s="467"/>
      <c r="O292" s="467"/>
      <c r="P292" s="467"/>
      <c r="Q292" s="467"/>
      <c r="R292" s="467"/>
      <c r="S292" s="467"/>
      <c r="T292" s="467"/>
      <c r="U292" s="467"/>
      <c r="V292" s="467"/>
      <c r="W292" s="467"/>
      <c r="X292" s="467"/>
      <c r="Y292" s="467"/>
      <c r="Z292" s="467"/>
      <c r="AA292" s="467"/>
      <c r="AB292" s="467"/>
      <c r="AC292" s="467"/>
      <c r="AD292" s="467"/>
      <c r="AE292" s="467"/>
      <c r="AF292" s="467"/>
      <c r="AG292" s="467"/>
      <c r="AH292" s="467"/>
      <c r="AI292" s="467"/>
      <c r="AJ292" s="467"/>
      <c r="AK292" s="467"/>
      <c r="AL292" s="467"/>
      <c r="AM292" s="467"/>
      <c r="AN292" s="467"/>
      <c r="AO292" s="467"/>
      <c r="AP292" s="467"/>
      <c r="AQ292" s="467"/>
      <c r="AR292" s="467"/>
      <c r="AS292" s="467"/>
      <c r="AT292" s="467"/>
      <c r="AU292" s="467"/>
      <c r="AV292" s="467"/>
      <c r="AW292" s="467"/>
      <c r="AX292" s="467"/>
      <c r="AY292" s="467"/>
      <c r="AZ292" s="467"/>
      <c r="BA292" s="467"/>
      <c r="BB292" s="467"/>
      <c r="BC292" s="467"/>
      <c r="BD292" s="490"/>
      <c r="BE292" s="490"/>
      <c r="BF292" s="490"/>
      <c r="BG292" s="490"/>
      <c r="BH292" s="490"/>
      <c r="BI292" s="490"/>
      <c r="BJ292" s="490"/>
      <c r="BK292" s="490"/>
      <c r="BL292" s="490"/>
      <c r="BM292" s="490"/>
      <c r="BN292" s="490"/>
      <c r="BO292" s="490"/>
      <c r="BP292" s="490"/>
      <c r="BQ292" s="490"/>
      <c r="BR292" s="490"/>
      <c r="BS292" s="491"/>
      <c r="BT292" s="442" t="s">
        <v>178</v>
      </c>
      <c r="BU292" s="442"/>
      <c r="BV292" s="442"/>
      <c r="BW292" s="442"/>
      <c r="BX292" s="442"/>
      <c r="BY292" s="442"/>
      <c r="BZ292" s="442"/>
      <c r="CA292" s="442"/>
      <c r="CB292" s="442"/>
      <c r="CC292" s="442"/>
      <c r="CD292" s="442"/>
      <c r="CE292" s="442"/>
      <c r="CF292" s="442"/>
      <c r="CG292" s="442"/>
      <c r="CH292" s="442"/>
      <c r="CI292" s="442"/>
      <c r="CJ292" s="428">
        <f>SUM(CJ290:CJ291)</f>
        <v>0</v>
      </c>
      <c r="CK292" s="428"/>
      <c r="CL292" s="428"/>
      <c r="CM292" s="428"/>
      <c r="CN292" s="428"/>
      <c r="CO292" s="428"/>
      <c r="CP292" s="428"/>
      <c r="CQ292" s="428"/>
      <c r="CR292" s="428"/>
      <c r="CS292" s="428"/>
      <c r="CT292" s="428"/>
      <c r="CU292" s="428"/>
      <c r="CV292" s="428"/>
      <c r="CW292" s="428"/>
      <c r="CX292" s="428"/>
      <c r="CY292" s="428"/>
      <c r="CZ292" s="428"/>
      <c r="DA292" s="428"/>
    </row>
    <row r="293" spans="1:105" s="124" customFormat="1" ht="14.25">
      <c r="A293" s="133"/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</row>
    <row r="294" spans="1:105" s="124" customFormat="1" ht="30.75" customHeight="1">
      <c r="A294" s="452" t="s">
        <v>373</v>
      </c>
      <c r="B294" s="452"/>
      <c r="C294" s="452"/>
      <c r="D294" s="452"/>
      <c r="E294" s="452"/>
      <c r="F294" s="452"/>
      <c r="G294" s="452"/>
      <c r="H294" s="452"/>
      <c r="I294" s="452"/>
      <c r="J294" s="452"/>
      <c r="K294" s="452"/>
      <c r="L294" s="452"/>
      <c r="M294" s="452"/>
      <c r="N294" s="452"/>
      <c r="O294" s="452"/>
      <c r="P294" s="452"/>
      <c r="Q294" s="452"/>
      <c r="R294" s="452"/>
      <c r="S294" s="452"/>
      <c r="T294" s="452"/>
      <c r="U294" s="452"/>
      <c r="V294" s="452"/>
      <c r="W294" s="452"/>
      <c r="X294" s="452"/>
      <c r="Y294" s="452"/>
      <c r="Z294" s="452"/>
      <c r="AA294" s="452"/>
      <c r="AB294" s="452"/>
      <c r="AC294" s="452"/>
      <c r="AD294" s="452"/>
      <c r="AE294" s="452"/>
      <c r="AF294" s="452"/>
      <c r="AG294" s="452"/>
      <c r="AH294" s="452"/>
      <c r="AI294" s="452"/>
      <c r="AJ294" s="452"/>
      <c r="AK294" s="452"/>
      <c r="AL294" s="452"/>
      <c r="AM294" s="452"/>
      <c r="AN294" s="452"/>
      <c r="AO294" s="452"/>
      <c r="AP294" s="452"/>
      <c r="AQ294" s="452"/>
      <c r="AR294" s="452"/>
      <c r="AS294" s="452"/>
      <c r="AT294" s="452"/>
      <c r="AU294" s="452"/>
      <c r="AV294" s="452"/>
      <c r="AW294" s="452"/>
      <c r="AX294" s="452"/>
      <c r="AY294" s="452"/>
      <c r="AZ294" s="452"/>
      <c r="BA294" s="452"/>
      <c r="BB294" s="452"/>
      <c r="BC294" s="452"/>
      <c r="BD294" s="452"/>
      <c r="BE294" s="452"/>
      <c r="BF294" s="452"/>
      <c r="BG294" s="452"/>
      <c r="BH294" s="452"/>
      <c r="BI294" s="452"/>
      <c r="BJ294" s="452"/>
      <c r="BK294" s="452"/>
      <c r="BL294" s="452"/>
      <c r="BM294" s="452"/>
      <c r="BN294" s="452"/>
      <c r="BO294" s="452"/>
      <c r="BP294" s="452"/>
      <c r="BQ294" s="452"/>
      <c r="BR294" s="452"/>
      <c r="BS294" s="452"/>
      <c r="BT294" s="452"/>
      <c r="BU294" s="452"/>
      <c r="BV294" s="452"/>
      <c r="BW294" s="452"/>
      <c r="BX294" s="452"/>
      <c r="BY294" s="452"/>
      <c r="BZ294" s="452"/>
      <c r="CA294" s="452"/>
      <c r="CB294" s="452"/>
      <c r="CC294" s="452"/>
      <c r="CD294" s="452"/>
      <c r="CE294" s="452"/>
      <c r="CF294" s="452"/>
      <c r="CG294" s="452"/>
      <c r="CH294" s="452"/>
      <c r="CI294" s="452"/>
      <c r="CJ294" s="452"/>
      <c r="CK294" s="452"/>
      <c r="CL294" s="452"/>
      <c r="CM294" s="452"/>
      <c r="CN294" s="452"/>
      <c r="CO294" s="452"/>
      <c r="CP294" s="452"/>
      <c r="CQ294" s="452"/>
      <c r="CR294" s="452"/>
      <c r="CS294" s="452"/>
      <c r="CT294" s="452"/>
      <c r="CU294" s="452"/>
      <c r="CV294" s="452"/>
      <c r="CW294" s="452"/>
      <c r="CX294" s="452"/>
      <c r="CY294" s="452"/>
      <c r="CZ294" s="452"/>
      <c r="DA294" s="452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14.25">
      <c r="A296" s="453" t="s">
        <v>44</v>
      </c>
      <c r="B296" s="453"/>
      <c r="C296" s="453"/>
      <c r="D296" s="453"/>
      <c r="E296" s="453"/>
      <c r="F296" s="453"/>
      <c r="G296" s="453"/>
      <c r="H296" s="499" t="s">
        <v>407</v>
      </c>
      <c r="I296" s="434"/>
      <c r="J296" s="434"/>
      <c r="K296" s="434"/>
      <c r="L296" s="434"/>
      <c r="M296" s="434"/>
      <c r="N296" s="434"/>
      <c r="O296" s="434"/>
      <c r="P296" s="434"/>
      <c r="Q296" s="434"/>
      <c r="R296" s="434"/>
      <c r="S296" s="434"/>
      <c r="T296" s="434"/>
      <c r="U296" s="434"/>
      <c r="V296" s="434"/>
      <c r="W296" s="434"/>
      <c r="X296" s="434"/>
      <c r="Y296" s="434"/>
      <c r="Z296" s="434"/>
      <c r="AA296" s="434"/>
      <c r="AB296" s="434"/>
      <c r="AC296" s="434"/>
      <c r="AD296" s="434"/>
      <c r="AE296" s="434"/>
      <c r="AF296" s="434"/>
      <c r="AG296" s="434"/>
      <c r="AH296" s="434"/>
      <c r="AI296" s="434"/>
      <c r="AJ296" s="434"/>
      <c r="AK296" s="434"/>
      <c r="AL296" s="434"/>
      <c r="AM296" s="434"/>
      <c r="AN296" s="434"/>
      <c r="AO296" s="434"/>
      <c r="AP296" s="434"/>
      <c r="AQ296" s="434"/>
      <c r="AR296" s="434"/>
      <c r="AS296" s="434"/>
      <c r="AT296" s="434"/>
      <c r="AU296" s="434"/>
      <c r="AV296" s="434"/>
      <c r="AW296" s="434"/>
      <c r="AX296" s="434"/>
      <c r="AY296" s="434"/>
      <c r="AZ296" s="434"/>
      <c r="BA296" s="434"/>
      <c r="BB296" s="434"/>
      <c r="BC296" s="435"/>
      <c r="BD296" s="500">
        <v>1</v>
      </c>
      <c r="BE296" s="500"/>
      <c r="BF296" s="500"/>
      <c r="BG296" s="500"/>
      <c r="BH296" s="500"/>
      <c r="BI296" s="500"/>
      <c r="BJ296" s="500"/>
      <c r="BK296" s="500"/>
      <c r="BL296" s="500"/>
      <c r="BM296" s="500"/>
      <c r="BN296" s="500"/>
      <c r="BO296" s="500"/>
      <c r="BP296" s="500"/>
      <c r="BQ296" s="500"/>
      <c r="BR296" s="500"/>
      <c r="BS296" s="500"/>
      <c r="BT296" s="424">
        <v>22500</v>
      </c>
      <c r="BU296" s="424"/>
      <c r="BV296" s="424"/>
      <c r="BW296" s="424"/>
      <c r="BX296" s="424"/>
      <c r="BY296" s="424"/>
      <c r="BZ296" s="424"/>
      <c r="CA296" s="424"/>
      <c r="CB296" s="424"/>
      <c r="CC296" s="424"/>
      <c r="CD296" s="424"/>
      <c r="CE296" s="424"/>
      <c r="CF296" s="424"/>
      <c r="CG296" s="424"/>
      <c r="CH296" s="424"/>
      <c r="CI296" s="424"/>
      <c r="CJ296" s="424">
        <v>22500</v>
      </c>
      <c r="CK296" s="424"/>
      <c r="CL296" s="424"/>
      <c r="CM296" s="424"/>
      <c r="CN296" s="424"/>
      <c r="CO296" s="424"/>
      <c r="CP296" s="424"/>
      <c r="CQ296" s="424"/>
      <c r="CR296" s="424"/>
      <c r="CS296" s="424"/>
      <c r="CT296" s="424"/>
      <c r="CU296" s="424"/>
      <c r="CV296" s="424"/>
      <c r="CW296" s="424"/>
      <c r="CX296" s="424"/>
      <c r="CY296" s="424"/>
      <c r="CZ296" s="424"/>
      <c r="DA296" s="424"/>
    </row>
    <row r="297" spans="1:105" s="124" customFormat="1" ht="14.25">
      <c r="A297" s="453" t="s">
        <v>358</v>
      </c>
      <c r="B297" s="453"/>
      <c r="C297" s="453"/>
      <c r="D297" s="453"/>
      <c r="E297" s="453"/>
      <c r="F297" s="453"/>
      <c r="G297" s="453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  <c r="Y297" s="500"/>
      <c r="Z297" s="500"/>
      <c r="AA297" s="500"/>
      <c r="AB297" s="500"/>
      <c r="AC297" s="500"/>
      <c r="AD297" s="500"/>
      <c r="AE297" s="500"/>
      <c r="AF297" s="500"/>
      <c r="AG297" s="500"/>
      <c r="AH297" s="500"/>
      <c r="AI297" s="500"/>
      <c r="AJ297" s="500"/>
      <c r="AK297" s="500"/>
      <c r="AL297" s="500"/>
      <c r="AM297" s="500"/>
      <c r="AN297" s="500"/>
      <c r="AO297" s="500"/>
      <c r="AP297" s="500"/>
      <c r="AQ297" s="500"/>
      <c r="AR297" s="500"/>
      <c r="AS297" s="500"/>
      <c r="AT297" s="500"/>
      <c r="AU297" s="500"/>
      <c r="AV297" s="500"/>
      <c r="AW297" s="500"/>
      <c r="AX297" s="500"/>
      <c r="AY297" s="500"/>
      <c r="AZ297" s="500"/>
      <c r="BA297" s="500"/>
      <c r="BB297" s="500"/>
      <c r="BC297" s="500"/>
      <c r="BD297" s="500"/>
      <c r="BE297" s="500"/>
      <c r="BF297" s="500"/>
      <c r="BG297" s="500"/>
      <c r="BH297" s="500"/>
      <c r="BI297" s="500"/>
      <c r="BJ297" s="500"/>
      <c r="BK297" s="500"/>
      <c r="BL297" s="500"/>
      <c r="BM297" s="500"/>
      <c r="BN297" s="500"/>
      <c r="BO297" s="500"/>
      <c r="BP297" s="500"/>
      <c r="BQ297" s="500"/>
      <c r="BR297" s="500"/>
      <c r="BS297" s="500"/>
      <c r="BT297" s="431"/>
      <c r="BU297" s="431"/>
      <c r="BV297" s="431"/>
      <c r="BW297" s="431"/>
      <c r="BX297" s="431"/>
      <c r="BY297" s="431"/>
      <c r="BZ297" s="431"/>
      <c r="CA297" s="431"/>
      <c r="CB297" s="431"/>
      <c r="CC297" s="431"/>
      <c r="CD297" s="431"/>
      <c r="CE297" s="431"/>
      <c r="CF297" s="431"/>
      <c r="CG297" s="431"/>
      <c r="CH297" s="431"/>
      <c r="CI297" s="431"/>
      <c r="CJ297" s="424"/>
      <c r="CK297" s="424"/>
      <c r="CL297" s="424"/>
      <c r="CM297" s="424"/>
      <c r="CN297" s="424"/>
      <c r="CO297" s="424"/>
      <c r="CP297" s="424"/>
      <c r="CQ297" s="424"/>
      <c r="CR297" s="424"/>
      <c r="CS297" s="424"/>
      <c r="CT297" s="424"/>
      <c r="CU297" s="424"/>
      <c r="CV297" s="424"/>
      <c r="CW297" s="424"/>
      <c r="CX297" s="424"/>
      <c r="CY297" s="424"/>
      <c r="CZ297" s="424"/>
      <c r="DA297" s="424"/>
    </row>
    <row r="298" spans="1:105" s="124" customFormat="1" ht="14.25">
      <c r="A298" s="453"/>
      <c r="B298" s="453"/>
      <c r="C298" s="453"/>
      <c r="D298" s="453"/>
      <c r="E298" s="453"/>
      <c r="F298" s="453"/>
      <c r="G298" s="453"/>
      <c r="H298" s="467" t="s">
        <v>196</v>
      </c>
      <c r="I298" s="467"/>
      <c r="J298" s="467"/>
      <c r="K298" s="467"/>
      <c r="L298" s="467"/>
      <c r="M298" s="467"/>
      <c r="N298" s="467"/>
      <c r="O298" s="467"/>
      <c r="P298" s="467"/>
      <c r="Q298" s="467"/>
      <c r="R298" s="467"/>
      <c r="S298" s="467"/>
      <c r="T298" s="467"/>
      <c r="U298" s="467"/>
      <c r="V298" s="467"/>
      <c r="W298" s="467"/>
      <c r="X298" s="467"/>
      <c r="Y298" s="467"/>
      <c r="Z298" s="467"/>
      <c r="AA298" s="467"/>
      <c r="AB298" s="467"/>
      <c r="AC298" s="467"/>
      <c r="AD298" s="467"/>
      <c r="AE298" s="467"/>
      <c r="AF298" s="467"/>
      <c r="AG298" s="467"/>
      <c r="AH298" s="467"/>
      <c r="AI298" s="467"/>
      <c r="AJ298" s="467"/>
      <c r="AK298" s="467"/>
      <c r="AL298" s="467"/>
      <c r="AM298" s="467"/>
      <c r="AN298" s="467"/>
      <c r="AO298" s="467"/>
      <c r="AP298" s="467"/>
      <c r="AQ298" s="467"/>
      <c r="AR298" s="467"/>
      <c r="AS298" s="467"/>
      <c r="AT298" s="467"/>
      <c r="AU298" s="467"/>
      <c r="AV298" s="467"/>
      <c r="AW298" s="467"/>
      <c r="AX298" s="467"/>
      <c r="AY298" s="467"/>
      <c r="AZ298" s="467"/>
      <c r="BA298" s="467"/>
      <c r="BB298" s="467"/>
      <c r="BC298" s="467"/>
      <c r="BD298" s="453"/>
      <c r="BE298" s="453"/>
      <c r="BF298" s="453"/>
      <c r="BG298" s="453"/>
      <c r="BH298" s="453"/>
      <c r="BI298" s="453"/>
      <c r="BJ298" s="453"/>
      <c r="BK298" s="453"/>
      <c r="BL298" s="453"/>
      <c r="BM298" s="453"/>
      <c r="BN298" s="453"/>
      <c r="BO298" s="453"/>
      <c r="BP298" s="453"/>
      <c r="BQ298" s="453"/>
      <c r="BR298" s="453"/>
      <c r="BS298" s="453"/>
      <c r="BT298" s="442" t="s">
        <v>178</v>
      </c>
      <c r="BU298" s="442"/>
      <c r="BV298" s="442"/>
      <c r="BW298" s="442"/>
      <c r="BX298" s="442"/>
      <c r="BY298" s="442"/>
      <c r="BZ298" s="442"/>
      <c r="CA298" s="442"/>
      <c r="CB298" s="442"/>
      <c r="CC298" s="442"/>
      <c r="CD298" s="442"/>
      <c r="CE298" s="442"/>
      <c r="CF298" s="442"/>
      <c r="CG298" s="442"/>
      <c r="CH298" s="442"/>
      <c r="CI298" s="442"/>
      <c r="CJ298" s="428">
        <f>SUM(CJ296:CJ297)</f>
        <v>22500</v>
      </c>
      <c r="CK298" s="428"/>
      <c r="CL298" s="428"/>
      <c r="CM298" s="428"/>
      <c r="CN298" s="428"/>
      <c r="CO298" s="428"/>
      <c r="CP298" s="428"/>
      <c r="CQ298" s="428"/>
      <c r="CR298" s="428"/>
      <c r="CS298" s="428"/>
      <c r="CT298" s="428"/>
      <c r="CU298" s="428"/>
      <c r="CV298" s="428"/>
      <c r="CW298" s="428"/>
      <c r="CX298" s="428"/>
      <c r="CY298" s="428"/>
      <c r="CZ298" s="428"/>
      <c r="DA298" s="428"/>
    </row>
    <row r="299" spans="1:105" s="124" customFormat="1" ht="14.25">
      <c r="A299" s="133"/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</row>
    <row r="300" spans="1:105" s="124" customFormat="1" ht="28.5" customHeight="1">
      <c r="A300" s="452" t="s">
        <v>374</v>
      </c>
      <c r="B300" s="452"/>
      <c r="C300" s="452"/>
      <c r="D300" s="452"/>
      <c r="E300" s="452"/>
      <c r="F300" s="452"/>
      <c r="G300" s="452"/>
      <c r="H300" s="452"/>
      <c r="I300" s="452"/>
      <c r="J300" s="452"/>
      <c r="K300" s="452"/>
      <c r="L300" s="452"/>
      <c r="M300" s="452"/>
      <c r="N300" s="452"/>
      <c r="O300" s="452"/>
      <c r="P300" s="452"/>
      <c r="Q300" s="452"/>
      <c r="R300" s="452"/>
      <c r="S300" s="452"/>
      <c r="T300" s="452"/>
      <c r="U300" s="452"/>
      <c r="V300" s="452"/>
      <c r="W300" s="452"/>
      <c r="X300" s="452"/>
      <c r="Y300" s="452"/>
      <c r="Z300" s="452"/>
      <c r="AA300" s="452"/>
      <c r="AB300" s="452"/>
      <c r="AC300" s="452"/>
      <c r="AD300" s="452"/>
      <c r="AE300" s="452"/>
      <c r="AF300" s="452"/>
      <c r="AG300" s="452"/>
      <c r="AH300" s="452"/>
      <c r="AI300" s="452"/>
      <c r="AJ300" s="452"/>
      <c r="AK300" s="452"/>
      <c r="AL300" s="452"/>
      <c r="AM300" s="452"/>
      <c r="AN300" s="452"/>
      <c r="AO300" s="452"/>
      <c r="AP300" s="452"/>
      <c r="AQ300" s="452"/>
      <c r="AR300" s="452"/>
      <c r="AS300" s="452"/>
      <c r="AT300" s="452"/>
      <c r="AU300" s="452"/>
      <c r="AV300" s="452"/>
      <c r="AW300" s="452"/>
      <c r="AX300" s="452"/>
      <c r="AY300" s="452"/>
      <c r="AZ300" s="452"/>
      <c r="BA300" s="452"/>
      <c r="BB300" s="452"/>
      <c r="BC300" s="452"/>
      <c r="BD300" s="452"/>
      <c r="BE300" s="452"/>
      <c r="BF300" s="452"/>
      <c r="BG300" s="452"/>
      <c r="BH300" s="452"/>
      <c r="BI300" s="452"/>
      <c r="BJ300" s="452"/>
      <c r="BK300" s="452"/>
      <c r="BL300" s="452"/>
      <c r="BM300" s="452"/>
      <c r="BN300" s="452"/>
      <c r="BO300" s="452"/>
      <c r="BP300" s="452"/>
      <c r="BQ300" s="452"/>
      <c r="BR300" s="452"/>
      <c r="BS300" s="452"/>
      <c r="BT300" s="452"/>
      <c r="BU300" s="452"/>
      <c r="BV300" s="452"/>
      <c r="BW300" s="452"/>
      <c r="BX300" s="452"/>
      <c r="BY300" s="452"/>
      <c r="BZ300" s="452"/>
      <c r="CA300" s="452"/>
      <c r="CB300" s="452"/>
      <c r="CC300" s="452"/>
      <c r="CD300" s="452"/>
      <c r="CE300" s="452"/>
      <c r="CF300" s="452"/>
      <c r="CG300" s="452"/>
      <c r="CH300" s="452"/>
      <c r="CI300" s="452"/>
      <c r="CJ300" s="452"/>
      <c r="CK300" s="452"/>
      <c r="CL300" s="452"/>
      <c r="CM300" s="452"/>
      <c r="CN300" s="452"/>
      <c r="CO300" s="452"/>
      <c r="CP300" s="452"/>
      <c r="CQ300" s="452"/>
      <c r="CR300" s="452"/>
      <c r="CS300" s="452"/>
      <c r="CT300" s="452"/>
      <c r="CU300" s="452"/>
      <c r="CV300" s="452"/>
      <c r="CW300" s="452"/>
      <c r="CX300" s="452"/>
      <c r="CY300" s="452"/>
      <c r="CZ300" s="452"/>
      <c r="DA300" s="452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14.25">
      <c r="A302" s="453" t="s">
        <v>44</v>
      </c>
      <c r="B302" s="453"/>
      <c r="C302" s="453"/>
      <c r="D302" s="453"/>
      <c r="E302" s="453"/>
      <c r="F302" s="453"/>
      <c r="G302" s="453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  <c r="Y302" s="500"/>
      <c r="Z302" s="500"/>
      <c r="AA302" s="500"/>
      <c r="AB302" s="500"/>
      <c r="AC302" s="500"/>
      <c r="AD302" s="500"/>
      <c r="AE302" s="500"/>
      <c r="AF302" s="500"/>
      <c r="AG302" s="500"/>
      <c r="AH302" s="500"/>
      <c r="AI302" s="500"/>
      <c r="AJ302" s="500"/>
      <c r="AK302" s="500"/>
      <c r="AL302" s="500"/>
      <c r="AM302" s="500"/>
      <c r="AN302" s="500"/>
      <c r="AO302" s="500"/>
      <c r="AP302" s="500"/>
      <c r="AQ302" s="500"/>
      <c r="AR302" s="500"/>
      <c r="AS302" s="500"/>
      <c r="AT302" s="500"/>
      <c r="AU302" s="500"/>
      <c r="AV302" s="500"/>
      <c r="AW302" s="500"/>
      <c r="AX302" s="500"/>
      <c r="AY302" s="500"/>
      <c r="AZ302" s="500"/>
      <c r="BA302" s="500"/>
      <c r="BB302" s="500"/>
      <c r="BC302" s="500"/>
      <c r="BD302" s="500"/>
      <c r="BE302" s="500"/>
      <c r="BF302" s="500"/>
      <c r="BG302" s="500"/>
      <c r="BH302" s="500"/>
      <c r="BI302" s="500"/>
      <c r="BJ302" s="500"/>
      <c r="BK302" s="500"/>
      <c r="BL302" s="500"/>
      <c r="BM302" s="500"/>
      <c r="BN302" s="500"/>
      <c r="BO302" s="500"/>
      <c r="BP302" s="500"/>
      <c r="BQ302" s="500"/>
      <c r="BR302" s="500"/>
      <c r="BS302" s="500"/>
      <c r="BT302" s="431"/>
      <c r="BU302" s="431"/>
      <c r="BV302" s="431"/>
      <c r="BW302" s="431"/>
      <c r="BX302" s="431"/>
      <c r="BY302" s="431"/>
      <c r="BZ302" s="431"/>
      <c r="CA302" s="431"/>
      <c r="CB302" s="431"/>
      <c r="CC302" s="431"/>
      <c r="CD302" s="431"/>
      <c r="CE302" s="431"/>
      <c r="CF302" s="431"/>
      <c r="CG302" s="431"/>
      <c r="CH302" s="431"/>
      <c r="CI302" s="431"/>
      <c r="CJ302" s="424"/>
      <c r="CK302" s="424"/>
      <c r="CL302" s="424"/>
      <c r="CM302" s="424"/>
      <c r="CN302" s="424"/>
      <c r="CO302" s="424"/>
      <c r="CP302" s="424"/>
      <c r="CQ302" s="424"/>
      <c r="CR302" s="424"/>
      <c r="CS302" s="424"/>
      <c r="CT302" s="424"/>
      <c r="CU302" s="424"/>
      <c r="CV302" s="424"/>
      <c r="CW302" s="424"/>
      <c r="CX302" s="424"/>
      <c r="CY302" s="424"/>
      <c r="CZ302" s="424"/>
      <c r="DA302" s="424"/>
    </row>
    <row r="303" spans="1:105" s="124" customFormat="1" ht="14.25">
      <c r="A303" s="453" t="s">
        <v>358</v>
      </c>
      <c r="B303" s="453"/>
      <c r="C303" s="453"/>
      <c r="D303" s="453"/>
      <c r="E303" s="453"/>
      <c r="F303" s="453"/>
      <c r="G303" s="453"/>
      <c r="H303" s="500"/>
      <c r="I303" s="500"/>
      <c r="J303" s="500"/>
      <c r="K303" s="500"/>
      <c r="L303" s="500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  <c r="Y303" s="500"/>
      <c r="Z303" s="500"/>
      <c r="AA303" s="500"/>
      <c r="AB303" s="500"/>
      <c r="AC303" s="500"/>
      <c r="AD303" s="500"/>
      <c r="AE303" s="500"/>
      <c r="AF303" s="500"/>
      <c r="AG303" s="500"/>
      <c r="AH303" s="500"/>
      <c r="AI303" s="500"/>
      <c r="AJ303" s="500"/>
      <c r="AK303" s="500"/>
      <c r="AL303" s="500"/>
      <c r="AM303" s="500"/>
      <c r="AN303" s="500"/>
      <c r="AO303" s="500"/>
      <c r="AP303" s="500"/>
      <c r="AQ303" s="500"/>
      <c r="AR303" s="500"/>
      <c r="AS303" s="500"/>
      <c r="AT303" s="500"/>
      <c r="AU303" s="500"/>
      <c r="AV303" s="500"/>
      <c r="AW303" s="500"/>
      <c r="AX303" s="500"/>
      <c r="AY303" s="500"/>
      <c r="AZ303" s="500"/>
      <c r="BA303" s="500"/>
      <c r="BB303" s="500"/>
      <c r="BC303" s="500"/>
      <c r="BD303" s="500"/>
      <c r="BE303" s="500"/>
      <c r="BF303" s="500"/>
      <c r="BG303" s="500"/>
      <c r="BH303" s="500"/>
      <c r="BI303" s="500"/>
      <c r="BJ303" s="500"/>
      <c r="BK303" s="500"/>
      <c r="BL303" s="500"/>
      <c r="BM303" s="500"/>
      <c r="BN303" s="500"/>
      <c r="BO303" s="500"/>
      <c r="BP303" s="500"/>
      <c r="BQ303" s="500"/>
      <c r="BR303" s="500"/>
      <c r="BS303" s="500"/>
      <c r="BT303" s="431"/>
      <c r="BU303" s="431"/>
      <c r="BV303" s="431"/>
      <c r="BW303" s="431"/>
      <c r="BX303" s="431"/>
      <c r="BY303" s="431"/>
      <c r="BZ303" s="431"/>
      <c r="CA303" s="431"/>
      <c r="CB303" s="431"/>
      <c r="CC303" s="431"/>
      <c r="CD303" s="431"/>
      <c r="CE303" s="431"/>
      <c r="CF303" s="431"/>
      <c r="CG303" s="431"/>
      <c r="CH303" s="431"/>
      <c r="CI303" s="431"/>
      <c r="CJ303" s="424">
        <v>0</v>
      </c>
      <c r="CK303" s="424"/>
      <c r="CL303" s="424"/>
      <c r="CM303" s="424"/>
      <c r="CN303" s="424"/>
      <c r="CO303" s="424"/>
      <c r="CP303" s="424"/>
      <c r="CQ303" s="424"/>
      <c r="CR303" s="424"/>
      <c r="CS303" s="424"/>
      <c r="CT303" s="424"/>
      <c r="CU303" s="424"/>
      <c r="CV303" s="424"/>
      <c r="CW303" s="424"/>
      <c r="CX303" s="424"/>
      <c r="CY303" s="424"/>
      <c r="CZ303" s="424"/>
      <c r="DA303" s="424"/>
    </row>
    <row r="304" spans="1:105" s="124" customFormat="1" ht="14.25">
      <c r="A304" s="453"/>
      <c r="B304" s="453"/>
      <c r="C304" s="453"/>
      <c r="D304" s="453"/>
      <c r="E304" s="453"/>
      <c r="F304" s="453"/>
      <c r="G304" s="453"/>
      <c r="H304" s="467" t="s">
        <v>196</v>
      </c>
      <c r="I304" s="467"/>
      <c r="J304" s="467"/>
      <c r="K304" s="467"/>
      <c r="L304" s="467"/>
      <c r="M304" s="467"/>
      <c r="N304" s="467"/>
      <c r="O304" s="467"/>
      <c r="P304" s="467"/>
      <c r="Q304" s="467"/>
      <c r="R304" s="467"/>
      <c r="S304" s="467"/>
      <c r="T304" s="467"/>
      <c r="U304" s="467"/>
      <c r="V304" s="467"/>
      <c r="W304" s="467"/>
      <c r="X304" s="467"/>
      <c r="Y304" s="467"/>
      <c r="Z304" s="467"/>
      <c r="AA304" s="467"/>
      <c r="AB304" s="467"/>
      <c r="AC304" s="467"/>
      <c r="AD304" s="467"/>
      <c r="AE304" s="467"/>
      <c r="AF304" s="467"/>
      <c r="AG304" s="467"/>
      <c r="AH304" s="467"/>
      <c r="AI304" s="467"/>
      <c r="AJ304" s="467"/>
      <c r="AK304" s="467"/>
      <c r="AL304" s="467"/>
      <c r="AM304" s="467"/>
      <c r="AN304" s="467"/>
      <c r="AO304" s="467"/>
      <c r="AP304" s="467"/>
      <c r="AQ304" s="467"/>
      <c r="AR304" s="467"/>
      <c r="AS304" s="467"/>
      <c r="AT304" s="467"/>
      <c r="AU304" s="467"/>
      <c r="AV304" s="467"/>
      <c r="AW304" s="467"/>
      <c r="AX304" s="467"/>
      <c r="AY304" s="467"/>
      <c r="AZ304" s="467"/>
      <c r="BA304" s="467"/>
      <c r="BB304" s="467"/>
      <c r="BC304" s="467"/>
      <c r="BD304" s="500"/>
      <c r="BE304" s="500"/>
      <c r="BF304" s="500"/>
      <c r="BG304" s="500"/>
      <c r="BH304" s="500"/>
      <c r="BI304" s="500"/>
      <c r="BJ304" s="500"/>
      <c r="BK304" s="500"/>
      <c r="BL304" s="500"/>
      <c r="BM304" s="500"/>
      <c r="BN304" s="500"/>
      <c r="BO304" s="500"/>
      <c r="BP304" s="500"/>
      <c r="BQ304" s="500"/>
      <c r="BR304" s="500"/>
      <c r="BS304" s="500"/>
      <c r="BT304" s="442" t="s">
        <v>178</v>
      </c>
      <c r="BU304" s="442"/>
      <c r="BV304" s="442"/>
      <c r="BW304" s="442"/>
      <c r="BX304" s="442"/>
      <c r="BY304" s="442"/>
      <c r="BZ304" s="442"/>
      <c r="CA304" s="442"/>
      <c r="CB304" s="442"/>
      <c r="CC304" s="442"/>
      <c r="CD304" s="442"/>
      <c r="CE304" s="442"/>
      <c r="CF304" s="442"/>
      <c r="CG304" s="442"/>
      <c r="CH304" s="442"/>
      <c r="CI304" s="442"/>
      <c r="CJ304" s="428">
        <f>CJ303+CJ302</f>
        <v>0</v>
      </c>
      <c r="CK304" s="428"/>
      <c r="CL304" s="428"/>
      <c r="CM304" s="428"/>
      <c r="CN304" s="428"/>
      <c r="CO304" s="428"/>
      <c r="CP304" s="428"/>
      <c r="CQ304" s="428"/>
      <c r="CR304" s="428"/>
      <c r="CS304" s="428"/>
      <c r="CT304" s="428"/>
      <c r="CU304" s="428"/>
      <c r="CV304" s="428"/>
      <c r="CW304" s="428"/>
      <c r="CX304" s="428"/>
      <c r="CY304" s="428"/>
      <c r="CZ304" s="428"/>
      <c r="DA304" s="428"/>
    </row>
    <row r="305" spans="1:105" s="124" customFormat="1" ht="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</row>
    <row r="306" spans="1:105" s="124" customFormat="1" ht="31.5" customHeight="1">
      <c r="A306" s="466" t="s">
        <v>375</v>
      </c>
      <c r="B306" s="466"/>
      <c r="C306" s="466"/>
      <c r="D306" s="466"/>
      <c r="E306" s="466"/>
      <c r="F306" s="466"/>
      <c r="G306" s="466"/>
      <c r="H306" s="466"/>
      <c r="I306" s="466"/>
      <c r="J306" s="466"/>
      <c r="K306" s="466"/>
      <c r="L306" s="466"/>
      <c r="M306" s="466"/>
      <c r="N306" s="466"/>
      <c r="O306" s="466"/>
      <c r="P306" s="466"/>
      <c r="Q306" s="466"/>
      <c r="R306" s="466"/>
      <c r="S306" s="466"/>
      <c r="T306" s="466"/>
      <c r="U306" s="466"/>
      <c r="V306" s="466"/>
      <c r="W306" s="466"/>
      <c r="X306" s="466"/>
      <c r="Y306" s="466"/>
      <c r="Z306" s="466"/>
      <c r="AA306" s="466"/>
      <c r="AB306" s="466"/>
      <c r="AC306" s="466"/>
      <c r="AD306" s="466"/>
      <c r="AE306" s="466"/>
      <c r="AF306" s="466"/>
      <c r="AG306" s="466"/>
      <c r="AH306" s="466"/>
      <c r="AI306" s="466"/>
      <c r="AJ306" s="466"/>
      <c r="AK306" s="466"/>
      <c r="AL306" s="466"/>
      <c r="AM306" s="466"/>
      <c r="AN306" s="466"/>
      <c r="AO306" s="466"/>
      <c r="AP306" s="466"/>
      <c r="AQ306" s="466"/>
      <c r="AR306" s="466"/>
      <c r="AS306" s="466"/>
      <c r="AT306" s="466"/>
      <c r="AU306" s="466"/>
      <c r="AV306" s="466"/>
      <c r="AW306" s="466"/>
      <c r="AX306" s="466"/>
      <c r="AY306" s="466"/>
      <c r="AZ306" s="466"/>
      <c r="BA306" s="466"/>
      <c r="BB306" s="466"/>
      <c r="BC306" s="466"/>
      <c r="BD306" s="466"/>
      <c r="BE306" s="466"/>
      <c r="BF306" s="466"/>
      <c r="BG306" s="466"/>
      <c r="BH306" s="466"/>
      <c r="BI306" s="466"/>
      <c r="BJ306" s="466"/>
      <c r="BK306" s="466"/>
      <c r="BL306" s="466"/>
      <c r="BM306" s="466"/>
      <c r="BN306" s="466"/>
      <c r="BO306" s="466"/>
      <c r="BP306" s="466"/>
      <c r="BQ306" s="466"/>
      <c r="BR306" s="466"/>
      <c r="BS306" s="466"/>
      <c r="BT306" s="466"/>
      <c r="BU306" s="466"/>
      <c r="BV306" s="466"/>
      <c r="BW306" s="466"/>
      <c r="BX306" s="466"/>
      <c r="BY306" s="466"/>
      <c r="BZ306" s="466"/>
      <c r="CA306" s="466"/>
      <c r="CB306" s="466"/>
      <c r="CC306" s="466"/>
      <c r="CD306" s="466"/>
      <c r="CE306" s="466"/>
      <c r="CF306" s="466"/>
      <c r="CG306" s="466"/>
      <c r="CH306" s="466"/>
      <c r="CI306" s="466"/>
      <c r="CJ306" s="466"/>
      <c r="CK306" s="466"/>
      <c r="CL306" s="466"/>
      <c r="CM306" s="466"/>
      <c r="CN306" s="466"/>
      <c r="CO306" s="466"/>
      <c r="CP306" s="466"/>
      <c r="CQ306" s="466"/>
      <c r="CR306" s="466"/>
      <c r="CS306" s="466"/>
      <c r="CT306" s="466"/>
      <c r="CU306" s="466"/>
      <c r="CV306" s="466"/>
      <c r="CW306" s="466"/>
      <c r="CX306" s="466"/>
      <c r="CY306" s="466"/>
      <c r="CZ306" s="466"/>
      <c r="DA306" s="466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9" customHeight="1">
      <c r="A308" s="469" t="s">
        <v>66</v>
      </c>
      <c r="B308" s="470"/>
      <c r="C308" s="470"/>
      <c r="D308" s="470"/>
      <c r="E308" s="470"/>
      <c r="F308" s="470"/>
      <c r="G308" s="471"/>
      <c r="H308" s="469" t="s">
        <v>237</v>
      </c>
      <c r="I308" s="470"/>
      <c r="J308" s="470"/>
      <c r="K308" s="470"/>
      <c r="L308" s="470"/>
      <c r="M308" s="470"/>
      <c r="N308" s="470"/>
      <c r="O308" s="470"/>
      <c r="P308" s="470"/>
      <c r="Q308" s="470"/>
      <c r="R308" s="470"/>
      <c r="S308" s="470"/>
      <c r="T308" s="470"/>
      <c r="U308" s="470"/>
      <c r="V308" s="470"/>
      <c r="W308" s="470"/>
      <c r="X308" s="470"/>
      <c r="Y308" s="470"/>
      <c r="Z308" s="470"/>
      <c r="AA308" s="470"/>
      <c r="AB308" s="470"/>
      <c r="AC308" s="470"/>
      <c r="AD308" s="470"/>
      <c r="AE308" s="470"/>
      <c r="AF308" s="470"/>
      <c r="AG308" s="470"/>
      <c r="AH308" s="470"/>
      <c r="AI308" s="470"/>
      <c r="AJ308" s="470"/>
      <c r="AK308" s="470"/>
      <c r="AL308" s="470"/>
      <c r="AM308" s="470"/>
      <c r="AN308" s="470"/>
      <c r="AO308" s="470"/>
      <c r="AP308" s="470"/>
      <c r="AQ308" s="470"/>
      <c r="AR308" s="470"/>
      <c r="AS308" s="470"/>
      <c r="AT308" s="470"/>
      <c r="AU308" s="470"/>
      <c r="AV308" s="470"/>
      <c r="AW308" s="470"/>
      <c r="AX308" s="470"/>
      <c r="AY308" s="470"/>
      <c r="AZ308" s="470"/>
      <c r="BA308" s="470"/>
      <c r="BB308" s="470"/>
      <c r="BC308" s="471"/>
      <c r="BD308" s="469" t="s">
        <v>257</v>
      </c>
      <c r="BE308" s="470"/>
      <c r="BF308" s="470"/>
      <c r="BG308" s="470"/>
      <c r="BH308" s="470"/>
      <c r="BI308" s="470"/>
      <c r="BJ308" s="470"/>
      <c r="BK308" s="470"/>
      <c r="BL308" s="470"/>
      <c r="BM308" s="470"/>
      <c r="BN308" s="470"/>
      <c r="BO308" s="470"/>
      <c r="BP308" s="470"/>
      <c r="BQ308" s="470"/>
      <c r="BR308" s="470"/>
      <c r="BS308" s="471"/>
      <c r="BT308" s="469" t="s">
        <v>265</v>
      </c>
      <c r="BU308" s="470"/>
      <c r="BV308" s="470"/>
      <c r="BW308" s="470"/>
      <c r="BX308" s="470"/>
      <c r="BY308" s="470"/>
      <c r="BZ308" s="470"/>
      <c r="CA308" s="470"/>
      <c r="CB308" s="470"/>
      <c r="CC308" s="470"/>
      <c r="CD308" s="470"/>
      <c r="CE308" s="470"/>
      <c r="CF308" s="470"/>
      <c r="CG308" s="470"/>
      <c r="CH308" s="470"/>
      <c r="CI308" s="471"/>
      <c r="CJ308" s="469" t="s">
        <v>266</v>
      </c>
      <c r="CK308" s="470"/>
      <c r="CL308" s="470"/>
      <c r="CM308" s="470"/>
      <c r="CN308" s="470"/>
      <c r="CO308" s="470"/>
      <c r="CP308" s="470"/>
      <c r="CQ308" s="470"/>
      <c r="CR308" s="470"/>
      <c r="CS308" s="470"/>
      <c r="CT308" s="470"/>
      <c r="CU308" s="470"/>
      <c r="CV308" s="470"/>
      <c r="CW308" s="470"/>
      <c r="CX308" s="470"/>
      <c r="CY308" s="470"/>
      <c r="CZ308" s="470"/>
      <c r="DA308" s="471"/>
    </row>
    <row r="309" spans="1:105" s="124" customFormat="1" ht="14.25">
      <c r="A309" s="488"/>
      <c r="B309" s="450"/>
      <c r="C309" s="450"/>
      <c r="D309" s="450"/>
      <c r="E309" s="450"/>
      <c r="F309" s="450"/>
      <c r="G309" s="451"/>
      <c r="H309" s="488">
        <v>1</v>
      </c>
      <c r="I309" s="450"/>
      <c r="J309" s="450"/>
      <c r="K309" s="450"/>
      <c r="L309" s="450"/>
      <c r="M309" s="450"/>
      <c r="N309" s="450"/>
      <c r="O309" s="450"/>
      <c r="P309" s="450"/>
      <c r="Q309" s="450"/>
      <c r="R309" s="450"/>
      <c r="S309" s="450"/>
      <c r="T309" s="450"/>
      <c r="U309" s="450"/>
      <c r="V309" s="450"/>
      <c r="W309" s="450"/>
      <c r="X309" s="450"/>
      <c r="Y309" s="450"/>
      <c r="Z309" s="450"/>
      <c r="AA309" s="450"/>
      <c r="AB309" s="450"/>
      <c r="AC309" s="450"/>
      <c r="AD309" s="450"/>
      <c r="AE309" s="450"/>
      <c r="AF309" s="450"/>
      <c r="AG309" s="450"/>
      <c r="AH309" s="450"/>
      <c r="AI309" s="450"/>
      <c r="AJ309" s="450"/>
      <c r="AK309" s="450"/>
      <c r="AL309" s="450"/>
      <c r="AM309" s="450"/>
      <c r="AN309" s="450"/>
      <c r="AO309" s="450"/>
      <c r="AP309" s="450"/>
      <c r="AQ309" s="450"/>
      <c r="AR309" s="450"/>
      <c r="AS309" s="450"/>
      <c r="AT309" s="450"/>
      <c r="AU309" s="450"/>
      <c r="AV309" s="450"/>
      <c r="AW309" s="450"/>
      <c r="AX309" s="450"/>
      <c r="AY309" s="450"/>
      <c r="AZ309" s="450"/>
      <c r="BA309" s="450"/>
      <c r="BB309" s="450"/>
      <c r="BC309" s="451"/>
      <c r="BD309" s="488">
        <v>2</v>
      </c>
      <c r="BE309" s="450"/>
      <c r="BF309" s="450"/>
      <c r="BG309" s="450"/>
      <c r="BH309" s="450"/>
      <c r="BI309" s="450"/>
      <c r="BJ309" s="450"/>
      <c r="BK309" s="450"/>
      <c r="BL309" s="450"/>
      <c r="BM309" s="450"/>
      <c r="BN309" s="450"/>
      <c r="BO309" s="450"/>
      <c r="BP309" s="450"/>
      <c r="BQ309" s="450"/>
      <c r="BR309" s="450"/>
      <c r="BS309" s="451"/>
      <c r="BT309" s="488">
        <v>3</v>
      </c>
      <c r="BU309" s="450"/>
      <c r="BV309" s="450"/>
      <c r="BW309" s="450"/>
      <c r="BX309" s="450"/>
      <c r="BY309" s="450"/>
      <c r="BZ309" s="450"/>
      <c r="CA309" s="450"/>
      <c r="CB309" s="450"/>
      <c r="CC309" s="450"/>
      <c r="CD309" s="450"/>
      <c r="CE309" s="450"/>
      <c r="CF309" s="450"/>
      <c r="CG309" s="450"/>
      <c r="CH309" s="450"/>
      <c r="CI309" s="451"/>
      <c r="CJ309" s="488">
        <v>4</v>
      </c>
      <c r="CK309" s="450"/>
      <c r="CL309" s="450"/>
      <c r="CM309" s="450"/>
      <c r="CN309" s="450"/>
      <c r="CO309" s="450"/>
      <c r="CP309" s="450"/>
      <c r="CQ309" s="450"/>
      <c r="CR309" s="450"/>
      <c r="CS309" s="450"/>
      <c r="CT309" s="450"/>
      <c r="CU309" s="450"/>
      <c r="CV309" s="450"/>
      <c r="CW309" s="450"/>
      <c r="CX309" s="450"/>
      <c r="CY309" s="450"/>
      <c r="CZ309" s="450"/>
      <c r="DA309" s="451"/>
    </row>
    <row r="310" spans="1:105" s="124" customFormat="1" ht="14.25">
      <c r="A310" s="489"/>
      <c r="B310" s="490"/>
      <c r="C310" s="490"/>
      <c r="D310" s="490"/>
      <c r="E310" s="490"/>
      <c r="F310" s="490"/>
      <c r="G310" s="491"/>
      <c r="H310" s="436" t="s">
        <v>196</v>
      </c>
      <c r="I310" s="437"/>
      <c r="J310" s="437"/>
      <c r="K310" s="437"/>
      <c r="L310" s="437"/>
      <c r="M310" s="437"/>
      <c r="N310" s="437"/>
      <c r="O310" s="437"/>
      <c r="P310" s="437"/>
      <c r="Q310" s="437"/>
      <c r="R310" s="437"/>
      <c r="S310" s="437"/>
      <c r="T310" s="437"/>
      <c r="U310" s="437"/>
      <c r="V310" s="437"/>
      <c r="W310" s="437"/>
      <c r="X310" s="437"/>
      <c r="Y310" s="437"/>
      <c r="Z310" s="437"/>
      <c r="AA310" s="437"/>
      <c r="AB310" s="437"/>
      <c r="AC310" s="437"/>
      <c r="AD310" s="437"/>
      <c r="AE310" s="437"/>
      <c r="AF310" s="437"/>
      <c r="AG310" s="437"/>
      <c r="AH310" s="437"/>
      <c r="AI310" s="437"/>
      <c r="AJ310" s="437"/>
      <c r="AK310" s="437"/>
      <c r="AL310" s="437"/>
      <c r="AM310" s="437"/>
      <c r="AN310" s="437"/>
      <c r="AO310" s="437"/>
      <c r="AP310" s="437"/>
      <c r="AQ310" s="437"/>
      <c r="AR310" s="437"/>
      <c r="AS310" s="437"/>
      <c r="AT310" s="437"/>
      <c r="AU310" s="437"/>
      <c r="AV310" s="437"/>
      <c r="AW310" s="437"/>
      <c r="AX310" s="437"/>
      <c r="AY310" s="437"/>
      <c r="AZ310" s="437"/>
      <c r="BA310" s="437"/>
      <c r="BB310" s="437"/>
      <c r="BC310" s="438"/>
      <c r="BD310" s="495"/>
      <c r="BE310" s="496"/>
      <c r="BF310" s="496"/>
      <c r="BG310" s="496"/>
      <c r="BH310" s="496"/>
      <c r="BI310" s="496"/>
      <c r="BJ310" s="496"/>
      <c r="BK310" s="496"/>
      <c r="BL310" s="496"/>
      <c r="BM310" s="496"/>
      <c r="BN310" s="496"/>
      <c r="BO310" s="496"/>
      <c r="BP310" s="496"/>
      <c r="BQ310" s="496"/>
      <c r="BR310" s="496"/>
      <c r="BS310" s="497"/>
      <c r="BT310" s="495" t="s">
        <v>178</v>
      </c>
      <c r="BU310" s="496"/>
      <c r="BV310" s="496"/>
      <c r="BW310" s="496"/>
      <c r="BX310" s="496"/>
      <c r="BY310" s="496"/>
      <c r="BZ310" s="496"/>
      <c r="CA310" s="496"/>
      <c r="CB310" s="496"/>
      <c r="CC310" s="496"/>
      <c r="CD310" s="496"/>
      <c r="CE310" s="496"/>
      <c r="CF310" s="496"/>
      <c r="CG310" s="496"/>
      <c r="CH310" s="496"/>
      <c r="CI310" s="497"/>
      <c r="CJ310" s="498">
        <f>CJ317+CJ323+CJ329+CJ335+CJ341</f>
        <v>60300</v>
      </c>
      <c r="CK310" s="496"/>
      <c r="CL310" s="496"/>
      <c r="CM310" s="496"/>
      <c r="CN310" s="496"/>
      <c r="CO310" s="496"/>
      <c r="CP310" s="496"/>
      <c r="CQ310" s="496"/>
      <c r="CR310" s="496"/>
      <c r="CS310" s="496"/>
      <c r="CT310" s="496"/>
      <c r="CU310" s="496"/>
      <c r="CV310" s="496"/>
      <c r="CW310" s="496"/>
      <c r="CX310" s="496"/>
      <c r="CY310" s="496"/>
      <c r="CZ310" s="496"/>
      <c r="DA310" s="497"/>
    </row>
    <row r="311" spans="1:105" s="124" customFormat="1" ht="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</row>
    <row r="312" spans="1:105" s="124" customFormat="1" ht="30.75" customHeight="1">
      <c r="A312" s="452" t="s">
        <v>376</v>
      </c>
      <c r="B312" s="452"/>
      <c r="C312" s="452"/>
      <c r="D312" s="452"/>
      <c r="E312" s="452"/>
      <c r="F312" s="452"/>
      <c r="G312" s="452"/>
      <c r="H312" s="452"/>
      <c r="I312" s="452"/>
      <c r="J312" s="452"/>
      <c r="K312" s="452"/>
      <c r="L312" s="452"/>
      <c r="M312" s="452"/>
      <c r="N312" s="452"/>
      <c r="O312" s="452"/>
      <c r="P312" s="452"/>
      <c r="Q312" s="452"/>
      <c r="R312" s="452"/>
      <c r="S312" s="452"/>
      <c r="T312" s="452"/>
      <c r="U312" s="452"/>
      <c r="V312" s="452"/>
      <c r="W312" s="452"/>
      <c r="X312" s="452"/>
      <c r="Y312" s="452"/>
      <c r="Z312" s="452"/>
      <c r="AA312" s="452"/>
      <c r="AB312" s="452"/>
      <c r="AC312" s="452"/>
      <c r="AD312" s="452"/>
      <c r="AE312" s="452"/>
      <c r="AF312" s="452"/>
      <c r="AG312" s="452"/>
      <c r="AH312" s="452"/>
      <c r="AI312" s="452"/>
      <c r="AJ312" s="452"/>
      <c r="AK312" s="452"/>
      <c r="AL312" s="452"/>
      <c r="AM312" s="452"/>
      <c r="AN312" s="452"/>
      <c r="AO312" s="452"/>
      <c r="AP312" s="452"/>
      <c r="AQ312" s="452"/>
      <c r="AR312" s="452"/>
      <c r="AS312" s="452"/>
      <c r="AT312" s="452"/>
      <c r="AU312" s="452"/>
      <c r="AV312" s="452"/>
      <c r="AW312" s="452"/>
      <c r="AX312" s="452"/>
      <c r="AY312" s="452"/>
      <c r="AZ312" s="452"/>
      <c r="BA312" s="452"/>
      <c r="BB312" s="452"/>
      <c r="BC312" s="452"/>
      <c r="BD312" s="452"/>
      <c r="BE312" s="452"/>
      <c r="BF312" s="452"/>
      <c r="BG312" s="452"/>
      <c r="BH312" s="452"/>
      <c r="BI312" s="452"/>
      <c r="BJ312" s="452"/>
      <c r="BK312" s="452"/>
      <c r="BL312" s="452"/>
      <c r="BM312" s="452"/>
      <c r="BN312" s="452"/>
      <c r="BO312" s="452"/>
      <c r="BP312" s="452"/>
      <c r="BQ312" s="452"/>
      <c r="BR312" s="452"/>
      <c r="BS312" s="452"/>
      <c r="BT312" s="452"/>
      <c r="BU312" s="452"/>
      <c r="BV312" s="452"/>
      <c r="BW312" s="452"/>
      <c r="BX312" s="452"/>
      <c r="BY312" s="452"/>
      <c r="BZ312" s="452"/>
      <c r="CA312" s="452"/>
      <c r="CB312" s="452"/>
      <c r="CC312" s="452"/>
      <c r="CD312" s="452"/>
      <c r="CE312" s="452"/>
      <c r="CF312" s="452"/>
      <c r="CG312" s="452"/>
      <c r="CH312" s="452"/>
      <c r="CI312" s="452"/>
      <c r="CJ312" s="452"/>
      <c r="CK312" s="452"/>
      <c r="CL312" s="452"/>
      <c r="CM312" s="452"/>
      <c r="CN312" s="452"/>
      <c r="CO312" s="452"/>
      <c r="CP312" s="452"/>
      <c r="CQ312" s="452"/>
      <c r="CR312" s="452"/>
      <c r="CS312" s="452"/>
      <c r="CT312" s="452"/>
      <c r="CU312" s="452"/>
      <c r="CV312" s="452"/>
      <c r="CW312" s="452"/>
      <c r="CX312" s="452"/>
      <c r="CY312" s="452"/>
      <c r="CZ312" s="452"/>
      <c r="DA312" s="452"/>
    </row>
    <row r="313" spans="1:105" s="124" customFormat="1" ht="14.25">
      <c r="A313" s="133"/>
      <c r="B313" s="133"/>
      <c r="C313" s="133"/>
      <c r="D313" s="133"/>
      <c r="E313" s="133"/>
      <c r="F313" s="133"/>
      <c r="G313" s="133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</row>
    <row r="314" spans="1:105" s="124" customFormat="1" ht="14.25">
      <c r="A314" s="453" t="s">
        <v>44</v>
      </c>
      <c r="B314" s="453"/>
      <c r="C314" s="453"/>
      <c r="D314" s="453"/>
      <c r="E314" s="453"/>
      <c r="F314" s="453"/>
      <c r="G314" s="453"/>
      <c r="H314" s="454"/>
      <c r="I314" s="454"/>
      <c r="J314" s="454"/>
      <c r="K314" s="454"/>
      <c r="L314" s="454"/>
      <c r="M314" s="454"/>
      <c r="N314" s="454"/>
      <c r="O314" s="454"/>
      <c r="P314" s="454"/>
      <c r="Q314" s="454"/>
      <c r="R314" s="454"/>
      <c r="S314" s="454"/>
      <c r="T314" s="454"/>
      <c r="U314" s="454"/>
      <c r="V314" s="454"/>
      <c r="W314" s="454"/>
      <c r="X314" s="454"/>
      <c r="Y314" s="454"/>
      <c r="Z314" s="454"/>
      <c r="AA314" s="454"/>
      <c r="AB314" s="454"/>
      <c r="AC314" s="454"/>
      <c r="AD314" s="454"/>
      <c r="AE314" s="454"/>
      <c r="AF314" s="454"/>
      <c r="AG314" s="454"/>
      <c r="AH314" s="454"/>
      <c r="AI314" s="454"/>
      <c r="AJ314" s="454"/>
      <c r="AK314" s="454"/>
      <c r="AL314" s="454"/>
      <c r="AM314" s="454"/>
      <c r="AN314" s="454"/>
      <c r="AO314" s="454"/>
      <c r="AP314" s="454"/>
      <c r="AQ314" s="454"/>
      <c r="AR314" s="454"/>
      <c r="AS314" s="454"/>
      <c r="AT314" s="454"/>
      <c r="AU314" s="454"/>
      <c r="AV314" s="454"/>
      <c r="AW314" s="454"/>
      <c r="AX314" s="454"/>
      <c r="AY314" s="454"/>
      <c r="AZ314" s="454"/>
      <c r="BA314" s="454"/>
      <c r="BB314" s="454"/>
      <c r="BC314" s="454"/>
      <c r="BD314" s="500"/>
      <c r="BE314" s="500"/>
      <c r="BF314" s="500"/>
      <c r="BG314" s="500"/>
      <c r="BH314" s="500"/>
      <c r="BI314" s="500"/>
      <c r="BJ314" s="500"/>
      <c r="BK314" s="500"/>
      <c r="BL314" s="500"/>
      <c r="BM314" s="500"/>
      <c r="BN314" s="500"/>
      <c r="BO314" s="500"/>
      <c r="BP314" s="500"/>
      <c r="BQ314" s="500"/>
      <c r="BR314" s="500"/>
      <c r="BS314" s="500"/>
      <c r="BT314" s="431"/>
      <c r="BU314" s="431"/>
      <c r="BV314" s="431"/>
      <c r="BW314" s="431"/>
      <c r="BX314" s="431"/>
      <c r="BY314" s="431"/>
      <c r="BZ314" s="431"/>
      <c r="CA314" s="431"/>
      <c r="CB314" s="431"/>
      <c r="CC314" s="431"/>
      <c r="CD314" s="431"/>
      <c r="CE314" s="431"/>
      <c r="CF314" s="431"/>
      <c r="CG314" s="431"/>
      <c r="CH314" s="431"/>
      <c r="CI314" s="431"/>
      <c r="CJ314" s="424"/>
      <c r="CK314" s="424"/>
      <c r="CL314" s="424"/>
      <c r="CM314" s="424"/>
      <c r="CN314" s="424"/>
      <c r="CO314" s="424"/>
      <c r="CP314" s="424"/>
      <c r="CQ314" s="424"/>
      <c r="CR314" s="424"/>
      <c r="CS314" s="424"/>
      <c r="CT314" s="424"/>
      <c r="CU314" s="424"/>
      <c r="CV314" s="424"/>
      <c r="CW314" s="424"/>
      <c r="CX314" s="424"/>
      <c r="CY314" s="424"/>
      <c r="CZ314" s="424"/>
      <c r="DA314" s="424"/>
    </row>
    <row r="315" spans="1:105" s="124" customFormat="1" ht="14.25">
      <c r="A315" s="453" t="s">
        <v>218</v>
      </c>
      <c r="B315" s="453"/>
      <c r="C315" s="453"/>
      <c r="D315" s="453"/>
      <c r="E315" s="453"/>
      <c r="F315" s="453"/>
      <c r="G315" s="453"/>
      <c r="H315" s="454"/>
      <c r="I315" s="454"/>
      <c r="J315" s="454"/>
      <c r="K315" s="454"/>
      <c r="L315" s="454"/>
      <c r="M315" s="454"/>
      <c r="N315" s="454"/>
      <c r="O315" s="454"/>
      <c r="P315" s="454"/>
      <c r="Q315" s="454"/>
      <c r="R315" s="454"/>
      <c r="S315" s="454"/>
      <c r="T315" s="454"/>
      <c r="U315" s="454"/>
      <c r="V315" s="454"/>
      <c r="W315" s="454"/>
      <c r="X315" s="454"/>
      <c r="Y315" s="454"/>
      <c r="Z315" s="454"/>
      <c r="AA315" s="454"/>
      <c r="AB315" s="454"/>
      <c r="AC315" s="454"/>
      <c r="AD315" s="454"/>
      <c r="AE315" s="454"/>
      <c r="AF315" s="454"/>
      <c r="AG315" s="454"/>
      <c r="AH315" s="454"/>
      <c r="AI315" s="454"/>
      <c r="AJ315" s="454"/>
      <c r="AK315" s="454"/>
      <c r="AL315" s="454"/>
      <c r="AM315" s="454"/>
      <c r="AN315" s="454"/>
      <c r="AO315" s="454"/>
      <c r="AP315" s="454"/>
      <c r="AQ315" s="454"/>
      <c r="AR315" s="454"/>
      <c r="AS315" s="454"/>
      <c r="AT315" s="454"/>
      <c r="AU315" s="454"/>
      <c r="AV315" s="454"/>
      <c r="AW315" s="454"/>
      <c r="AX315" s="454"/>
      <c r="AY315" s="454"/>
      <c r="AZ315" s="454"/>
      <c r="BA315" s="454"/>
      <c r="BB315" s="454"/>
      <c r="BC315" s="454"/>
      <c r="BD315" s="500"/>
      <c r="BE315" s="500"/>
      <c r="BF315" s="500"/>
      <c r="BG315" s="500"/>
      <c r="BH315" s="500"/>
      <c r="BI315" s="500"/>
      <c r="BJ315" s="500"/>
      <c r="BK315" s="500"/>
      <c r="BL315" s="500"/>
      <c r="BM315" s="500"/>
      <c r="BN315" s="500"/>
      <c r="BO315" s="500"/>
      <c r="BP315" s="500"/>
      <c r="BQ315" s="500"/>
      <c r="BR315" s="500"/>
      <c r="BS315" s="500"/>
      <c r="BT315" s="431"/>
      <c r="BU315" s="431"/>
      <c r="BV315" s="431"/>
      <c r="BW315" s="431"/>
      <c r="BX315" s="431"/>
      <c r="BY315" s="431"/>
      <c r="BZ315" s="431"/>
      <c r="CA315" s="431"/>
      <c r="CB315" s="431"/>
      <c r="CC315" s="431"/>
      <c r="CD315" s="431"/>
      <c r="CE315" s="431"/>
      <c r="CF315" s="431"/>
      <c r="CG315" s="431"/>
      <c r="CH315" s="431"/>
      <c r="CI315" s="431"/>
      <c r="CJ315" s="424"/>
      <c r="CK315" s="424"/>
      <c r="CL315" s="424"/>
      <c r="CM315" s="424"/>
      <c r="CN315" s="424"/>
      <c r="CO315" s="424"/>
      <c r="CP315" s="424"/>
      <c r="CQ315" s="424"/>
      <c r="CR315" s="424"/>
      <c r="CS315" s="424"/>
      <c r="CT315" s="424"/>
      <c r="CU315" s="424"/>
      <c r="CV315" s="424"/>
      <c r="CW315" s="424"/>
      <c r="CX315" s="424"/>
      <c r="CY315" s="424"/>
      <c r="CZ315" s="424"/>
      <c r="DA315" s="424"/>
    </row>
    <row r="316" spans="1:105" s="124" customFormat="1" ht="14.25">
      <c r="A316" s="453" t="s">
        <v>358</v>
      </c>
      <c r="B316" s="453"/>
      <c r="C316" s="453"/>
      <c r="D316" s="453"/>
      <c r="E316" s="453"/>
      <c r="F316" s="453"/>
      <c r="G316" s="453"/>
      <c r="H316" s="454"/>
      <c r="I316" s="454"/>
      <c r="J316" s="454"/>
      <c r="K316" s="454"/>
      <c r="L316" s="454"/>
      <c r="M316" s="454"/>
      <c r="N316" s="454"/>
      <c r="O316" s="454"/>
      <c r="P316" s="454"/>
      <c r="Q316" s="454"/>
      <c r="R316" s="454"/>
      <c r="S316" s="454"/>
      <c r="T316" s="454"/>
      <c r="U316" s="454"/>
      <c r="V316" s="454"/>
      <c r="W316" s="454"/>
      <c r="X316" s="454"/>
      <c r="Y316" s="454"/>
      <c r="Z316" s="454"/>
      <c r="AA316" s="454"/>
      <c r="AB316" s="454"/>
      <c r="AC316" s="454"/>
      <c r="AD316" s="454"/>
      <c r="AE316" s="454"/>
      <c r="AF316" s="454"/>
      <c r="AG316" s="454"/>
      <c r="AH316" s="454"/>
      <c r="AI316" s="454"/>
      <c r="AJ316" s="454"/>
      <c r="AK316" s="454"/>
      <c r="AL316" s="454"/>
      <c r="AM316" s="454"/>
      <c r="AN316" s="454"/>
      <c r="AO316" s="454"/>
      <c r="AP316" s="454"/>
      <c r="AQ316" s="454"/>
      <c r="AR316" s="454"/>
      <c r="AS316" s="454"/>
      <c r="AT316" s="454"/>
      <c r="AU316" s="454"/>
      <c r="AV316" s="454"/>
      <c r="AW316" s="454"/>
      <c r="AX316" s="454"/>
      <c r="AY316" s="454"/>
      <c r="AZ316" s="454"/>
      <c r="BA316" s="454"/>
      <c r="BB316" s="454"/>
      <c r="BC316" s="454"/>
      <c r="BD316" s="500"/>
      <c r="BE316" s="500"/>
      <c r="BF316" s="500"/>
      <c r="BG316" s="500"/>
      <c r="BH316" s="500"/>
      <c r="BI316" s="500"/>
      <c r="BJ316" s="500"/>
      <c r="BK316" s="500"/>
      <c r="BL316" s="500"/>
      <c r="BM316" s="500"/>
      <c r="BN316" s="500"/>
      <c r="BO316" s="500"/>
      <c r="BP316" s="500"/>
      <c r="BQ316" s="500"/>
      <c r="BR316" s="500"/>
      <c r="BS316" s="500"/>
      <c r="BT316" s="431"/>
      <c r="BU316" s="431"/>
      <c r="BV316" s="431"/>
      <c r="BW316" s="431"/>
      <c r="BX316" s="431"/>
      <c r="BY316" s="431"/>
      <c r="BZ316" s="431"/>
      <c r="CA316" s="431"/>
      <c r="CB316" s="431"/>
      <c r="CC316" s="431"/>
      <c r="CD316" s="431"/>
      <c r="CE316" s="431"/>
      <c r="CF316" s="431"/>
      <c r="CG316" s="431"/>
      <c r="CH316" s="431"/>
      <c r="CI316" s="431"/>
      <c r="CJ316" s="424">
        <v>0</v>
      </c>
      <c r="CK316" s="424"/>
      <c r="CL316" s="424"/>
      <c r="CM316" s="424"/>
      <c r="CN316" s="424"/>
      <c r="CO316" s="424"/>
      <c r="CP316" s="424"/>
      <c r="CQ316" s="424"/>
      <c r="CR316" s="424"/>
      <c r="CS316" s="424"/>
      <c r="CT316" s="424"/>
      <c r="CU316" s="424"/>
      <c r="CV316" s="424"/>
      <c r="CW316" s="424"/>
      <c r="CX316" s="424"/>
      <c r="CY316" s="424"/>
      <c r="CZ316" s="424"/>
      <c r="DA316" s="424"/>
    </row>
    <row r="317" spans="1:105" s="124" customFormat="1" ht="14.25">
      <c r="A317" s="453"/>
      <c r="B317" s="453"/>
      <c r="C317" s="453"/>
      <c r="D317" s="453"/>
      <c r="E317" s="453"/>
      <c r="F317" s="453"/>
      <c r="G317" s="453"/>
      <c r="H317" s="467" t="s">
        <v>196</v>
      </c>
      <c r="I317" s="467"/>
      <c r="J317" s="467"/>
      <c r="K317" s="467"/>
      <c r="L317" s="467"/>
      <c r="M317" s="467"/>
      <c r="N317" s="467"/>
      <c r="O317" s="467"/>
      <c r="P317" s="467"/>
      <c r="Q317" s="467"/>
      <c r="R317" s="467"/>
      <c r="S317" s="467"/>
      <c r="T317" s="467"/>
      <c r="U317" s="467"/>
      <c r="V317" s="467"/>
      <c r="W317" s="467"/>
      <c r="X317" s="467"/>
      <c r="Y317" s="467"/>
      <c r="Z317" s="467"/>
      <c r="AA317" s="467"/>
      <c r="AB317" s="467"/>
      <c r="AC317" s="467"/>
      <c r="AD317" s="467"/>
      <c r="AE317" s="467"/>
      <c r="AF317" s="467"/>
      <c r="AG317" s="467"/>
      <c r="AH317" s="467"/>
      <c r="AI317" s="467"/>
      <c r="AJ317" s="467"/>
      <c r="AK317" s="467"/>
      <c r="AL317" s="467"/>
      <c r="AM317" s="467"/>
      <c r="AN317" s="467"/>
      <c r="AO317" s="467"/>
      <c r="AP317" s="467"/>
      <c r="AQ317" s="467"/>
      <c r="AR317" s="467"/>
      <c r="AS317" s="467"/>
      <c r="AT317" s="467"/>
      <c r="AU317" s="467"/>
      <c r="AV317" s="467"/>
      <c r="AW317" s="467"/>
      <c r="AX317" s="467"/>
      <c r="AY317" s="467"/>
      <c r="AZ317" s="467"/>
      <c r="BA317" s="467"/>
      <c r="BB317" s="467"/>
      <c r="BC317" s="467"/>
      <c r="BD317" s="453"/>
      <c r="BE317" s="453"/>
      <c r="BF317" s="453"/>
      <c r="BG317" s="453"/>
      <c r="BH317" s="453"/>
      <c r="BI317" s="453"/>
      <c r="BJ317" s="453"/>
      <c r="BK317" s="453"/>
      <c r="BL317" s="453"/>
      <c r="BM317" s="453"/>
      <c r="BN317" s="453"/>
      <c r="BO317" s="453"/>
      <c r="BP317" s="453"/>
      <c r="BQ317" s="453"/>
      <c r="BR317" s="453"/>
      <c r="BS317" s="453"/>
      <c r="BT317" s="442" t="s">
        <v>178</v>
      </c>
      <c r="BU317" s="442"/>
      <c r="BV317" s="442"/>
      <c r="BW317" s="442"/>
      <c r="BX317" s="442"/>
      <c r="BY317" s="442"/>
      <c r="BZ317" s="442"/>
      <c r="CA317" s="442"/>
      <c r="CB317" s="442"/>
      <c r="CC317" s="442"/>
      <c r="CD317" s="442"/>
      <c r="CE317" s="442"/>
      <c r="CF317" s="442"/>
      <c r="CG317" s="442"/>
      <c r="CH317" s="442"/>
      <c r="CI317" s="442"/>
      <c r="CJ317" s="428">
        <f>SUM(CJ314:CJ316)</f>
        <v>0</v>
      </c>
      <c r="CK317" s="428"/>
      <c r="CL317" s="428"/>
      <c r="CM317" s="428"/>
      <c r="CN317" s="428"/>
      <c r="CO317" s="428"/>
      <c r="CP317" s="428"/>
      <c r="CQ317" s="428"/>
      <c r="CR317" s="428"/>
      <c r="CS317" s="428"/>
      <c r="CT317" s="428"/>
      <c r="CU317" s="428"/>
      <c r="CV317" s="428"/>
      <c r="CW317" s="428"/>
      <c r="CX317" s="428"/>
      <c r="CY317" s="428"/>
      <c r="CZ317" s="428"/>
      <c r="DA317" s="428"/>
    </row>
    <row r="318" spans="1:105" s="124" customFormat="1" ht="14.25">
      <c r="A318" s="133"/>
      <c r="B318" s="133"/>
      <c r="C318" s="133"/>
      <c r="D318" s="133"/>
      <c r="E318" s="133"/>
      <c r="F318" s="133"/>
      <c r="G318" s="133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</row>
    <row r="319" spans="1:105" s="124" customFormat="1" ht="30.75" customHeight="1">
      <c r="A319" s="452" t="s">
        <v>377</v>
      </c>
      <c r="B319" s="452"/>
      <c r="C319" s="452"/>
      <c r="D319" s="452"/>
      <c r="E319" s="452"/>
      <c r="F319" s="452"/>
      <c r="G319" s="452"/>
      <c r="H319" s="452"/>
      <c r="I319" s="452"/>
      <c r="J319" s="452"/>
      <c r="K319" s="452"/>
      <c r="L319" s="452"/>
      <c r="M319" s="452"/>
      <c r="N319" s="452"/>
      <c r="O319" s="452"/>
      <c r="P319" s="452"/>
      <c r="Q319" s="452"/>
      <c r="R319" s="452"/>
      <c r="S319" s="452"/>
      <c r="T319" s="452"/>
      <c r="U319" s="452"/>
      <c r="V319" s="452"/>
      <c r="W319" s="452"/>
      <c r="X319" s="452"/>
      <c r="Y319" s="452"/>
      <c r="Z319" s="452"/>
      <c r="AA319" s="452"/>
      <c r="AB319" s="452"/>
      <c r="AC319" s="452"/>
      <c r="AD319" s="452"/>
      <c r="AE319" s="452"/>
      <c r="AF319" s="452"/>
      <c r="AG319" s="452"/>
      <c r="AH319" s="452"/>
      <c r="AI319" s="452"/>
      <c r="AJ319" s="452"/>
      <c r="AK319" s="452"/>
      <c r="AL319" s="452"/>
      <c r="AM319" s="452"/>
      <c r="AN319" s="452"/>
      <c r="AO319" s="452"/>
      <c r="AP319" s="452"/>
      <c r="AQ319" s="452"/>
      <c r="AR319" s="452"/>
      <c r="AS319" s="452"/>
      <c r="AT319" s="452"/>
      <c r="AU319" s="452"/>
      <c r="AV319" s="452"/>
      <c r="AW319" s="452"/>
      <c r="AX319" s="452"/>
      <c r="AY319" s="452"/>
      <c r="AZ319" s="452"/>
      <c r="BA319" s="452"/>
      <c r="BB319" s="452"/>
      <c r="BC319" s="452"/>
      <c r="BD319" s="452"/>
      <c r="BE319" s="452"/>
      <c r="BF319" s="452"/>
      <c r="BG319" s="452"/>
      <c r="BH319" s="452"/>
      <c r="BI319" s="452"/>
      <c r="BJ319" s="452"/>
      <c r="BK319" s="452"/>
      <c r="BL319" s="452"/>
      <c r="BM319" s="452"/>
      <c r="BN319" s="452"/>
      <c r="BO319" s="452"/>
      <c r="BP319" s="452"/>
      <c r="BQ319" s="452"/>
      <c r="BR319" s="452"/>
      <c r="BS319" s="452"/>
      <c r="BT319" s="452"/>
      <c r="BU319" s="452"/>
      <c r="BV319" s="452"/>
      <c r="BW319" s="452"/>
      <c r="BX319" s="452"/>
      <c r="BY319" s="452"/>
      <c r="BZ319" s="452"/>
      <c r="CA319" s="452"/>
      <c r="CB319" s="452"/>
      <c r="CC319" s="452"/>
      <c r="CD319" s="452"/>
      <c r="CE319" s="452"/>
      <c r="CF319" s="452"/>
      <c r="CG319" s="452"/>
      <c r="CH319" s="452"/>
      <c r="CI319" s="452"/>
      <c r="CJ319" s="452"/>
      <c r="CK319" s="452"/>
      <c r="CL319" s="452"/>
      <c r="CM319" s="452"/>
      <c r="CN319" s="452"/>
      <c r="CO319" s="452"/>
      <c r="CP319" s="452"/>
      <c r="CQ319" s="452"/>
      <c r="CR319" s="452"/>
      <c r="CS319" s="452"/>
      <c r="CT319" s="452"/>
      <c r="CU319" s="452"/>
      <c r="CV319" s="452"/>
      <c r="CW319" s="452"/>
      <c r="CX319" s="452"/>
      <c r="CY319" s="452"/>
      <c r="CZ319" s="452"/>
      <c r="DA319" s="452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14.25">
      <c r="A321" s="453" t="s">
        <v>44</v>
      </c>
      <c r="B321" s="453"/>
      <c r="C321" s="453"/>
      <c r="D321" s="453"/>
      <c r="E321" s="453"/>
      <c r="F321" s="453"/>
      <c r="G321" s="453"/>
      <c r="H321" s="499" t="s">
        <v>378</v>
      </c>
      <c r="I321" s="434"/>
      <c r="J321" s="434"/>
      <c r="K321" s="434"/>
      <c r="L321" s="434"/>
      <c r="M321" s="434"/>
      <c r="N321" s="434"/>
      <c r="O321" s="434"/>
      <c r="P321" s="434"/>
      <c r="Q321" s="434"/>
      <c r="R321" s="434"/>
      <c r="S321" s="434"/>
      <c r="T321" s="434"/>
      <c r="U321" s="434"/>
      <c r="V321" s="434"/>
      <c r="W321" s="434"/>
      <c r="X321" s="434"/>
      <c r="Y321" s="434"/>
      <c r="Z321" s="434"/>
      <c r="AA321" s="434"/>
      <c r="AB321" s="434"/>
      <c r="AC321" s="434"/>
      <c r="AD321" s="434"/>
      <c r="AE321" s="434"/>
      <c r="AF321" s="434"/>
      <c r="AG321" s="434"/>
      <c r="AH321" s="434"/>
      <c r="AI321" s="434"/>
      <c r="AJ321" s="434"/>
      <c r="AK321" s="434"/>
      <c r="AL321" s="434"/>
      <c r="AM321" s="434"/>
      <c r="AN321" s="434"/>
      <c r="AO321" s="434"/>
      <c r="AP321" s="434"/>
      <c r="AQ321" s="434"/>
      <c r="AR321" s="434"/>
      <c r="AS321" s="434"/>
      <c r="AT321" s="434"/>
      <c r="AU321" s="434"/>
      <c r="AV321" s="434"/>
      <c r="AW321" s="434"/>
      <c r="AX321" s="434"/>
      <c r="AY321" s="434"/>
      <c r="AZ321" s="434"/>
      <c r="BA321" s="434"/>
      <c r="BB321" s="434"/>
      <c r="BC321" s="435"/>
      <c r="BD321" s="500">
        <v>927</v>
      </c>
      <c r="BE321" s="500"/>
      <c r="BF321" s="500"/>
      <c r="BG321" s="500"/>
      <c r="BH321" s="500"/>
      <c r="BI321" s="500"/>
      <c r="BJ321" s="500"/>
      <c r="BK321" s="500"/>
      <c r="BL321" s="500"/>
      <c r="BM321" s="500"/>
      <c r="BN321" s="500"/>
      <c r="BO321" s="500"/>
      <c r="BP321" s="500"/>
      <c r="BQ321" s="500"/>
      <c r="BR321" s="500"/>
      <c r="BS321" s="500"/>
      <c r="BT321" s="431">
        <v>65</v>
      </c>
      <c r="BU321" s="431"/>
      <c r="BV321" s="431"/>
      <c r="BW321" s="431"/>
      <c r="BX321" s="431"/>
      <c r="BY321" s="431"/>
      <c r="BZ321" s="431"/>
      <c r="CA321" s="431"/>
      <c r="CB321" s="431"/>
      <c r="CC321" s="431"/>
      <c r="CD321" s="431"/>
      <c r="CE321" s="431"/>
      <c r="CF321" s="431"/>
      <c r="CG321" s="431"/>
      <c r="CH321" s="431"/>
      <c r="CI321" s="431"/>
      <c r="CJ321" s="424">
        <v>60300</v>
      </c>
      <c r="CK321" s="424"/>
      <c r="CL321" s="424"/>
      <c r="CM321" s="424"/>
      <c r="CN321" s="424"/>
      <c r="CO321" s="424"/>
      <c r="CP321" s="424"/>
      <c r="CQ321" s="424"/>
      <c r="CR321" s="424"/>
      <c r="CS321" s="424"/>
      <c r="CT321" s="424"/>
      <c r="CU321" s="424"/>
      <c r="CV321" s="424"/>
      <c r="CW321" s="424"/>
      <c r="CX321" s="424"/>
      <c r="CY321" s="424"/>
      <c r="CZ321" s="424"/>
      <c r="DA321" s="424"/>
    </row>
    <row r="322" spans="1:105" s="124" customFormat="1" ht="14.25">
      <c r="A322" s="453" t="s">
        <v>358</v>
      </c>
      <c r="B322" s="453"/>
      <c r="C322" s="453"/>
      <c r="D322" s="453"/>
      <c r="E322" s="453"/>
      <c r="F322" s="453"/>
      <c r="G322" s="453"/>
      <c r="H322" s="500"/>
      <c r="I322" s="500"/>
      <c r="J322" s="500"/>
      <c r="K322" s="500"/>
      <c r="L322" s="500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  <c r="Y322" s="500"/>
      <c r="Z322" s="500"/>
      <c r="AA322" s="500"/>
      <c r="AB322" s="500"/>
      <c r="AC322" s="500"/>
      <c r="AD322" s="500"/>
      <c r="AE322" s="500"/>
      <c r="AF322" s="500"/>
      <c r="AG322" s="500"/>
      <c r="AH322" s="500"/>
      <c r="AI322" s="500"/>
      <c r="AJ322" s="500"/>
      <c r="AK322" s="500"/>
      <c r="AL322" s="500"/>
      <c r="AM322" s="500"/>
      <c r="AN322" s="500"/>
      <c r="AO322" s="500"/>
      <c r="AP322" s="500"/>
      <c r="AQ322" s="500"/>
      <c r="AR322" s="500"/>
      <c r="AS322" s="500"/>
      <c r="AT322" s="500"/>
      <c r="AU322" s="500"/>
      <c r="AV322" s="500"/>
      <c r="AW322" s="500"/>
      <c r="AX322" s="500"/>
      <c r="AY322" s="500"/>
      <c r="AZ322" s="500"/>
      <c r="BA322" s="500"/>
      <c r="BB322" s="500"/>
      <c r="BC322" s="500"/>
      <c r="BD322" s="500"/>
      <c r="BE322" s="500"/>
      <c r="BF322" s="500"/>
      <c r="BG322" s="500"/>
      <c r="BH322" s="500"/>
      <c r="BI322" s="500"/>
      <c r="BJ322" s="500"/>
      <c r="BK322" s="500"/>
      <c r="BL322" s="500"/>
      <c r="BM322" s="500"/>
      <c r="BN322" s="500"/>
      <c r="BO322" s="500"/>
      <c r="BP322" s="500"/>
      <c r="BQ322" s="500"/>
      <c r="BR322" s="500"/>
      <c r="BS322" s="500"/>
      <c r="BT322" s="431"/>
      <c r="BU322" s="431"/>
      <c r="BV322" s="431"/>
      <c r="BW322" s="431"/>
      <c r="BX322" s="431"/>
      <c r="BY322" s="431"/>
      <c r="BZ322" s="431"/>
      <c r="CA322" s="431"/>
      <c r="CB322" s="431"/>
      <c r="CC322" s="431"/>
      <c r="CD322" s="431"/>
      <c r="CE322" s="431"/>
      <c r="CF322" s="431"/>
      <c r="CG322" s="431"/>
      <c r="CH322" s="431"/>
      <c r="CI322" s="431"/>
      <c r="CJ322" s="424"/>
      <c r="CK322" s="424"/>
      <c r="CL322" s="424"/>
      <c r="CM322" s="424"/>
      <c r="CN322" s="424"/>
      <c r="CO322" s="424"/>
      <c r="CP322" s="424"/>
      <c r="CQ322" s="424"/>
      <c r="CR322" s="424"/>
      <c r="CS322" s="424"/>
      <c r="CT322" s="424"/>
      <c r="CU322" s="424"/>
      <c r="CV322" s="424"/>
      <c r="CW322" s="424"/>
      <c r="CX322" s="424"/>
      <c r="CY322" s="424"/>
      <c r="CZ322" s="424"/>
      <c r="DA322" s="424"/>
    </row>
    <row r="323" spans="1:105" s="124" customFormat="1" ht="14.25">
      <c r="A323" s="453"/>
      <c r="B323" s="453"/>
      <c r="C323" s="453"/>
      <c r="D323" s="453"/>
      <c r="E323" s="453"/>
      <c r="F323" s="453"/>
      <c r="G323" s="453"/>
      <c r="H323" s="436" t="s">
        <v>196</v>
      </c>
      <c r="I323" s="437"/>
      <c r="J323" s="437"/>
      <c r="K323" s="437"/>
      <c r="L323" s="437"/>
      <c r="M323" s="437"/>
      <c r="N323" s="437"/>
      <c r="O323" s="437"/>
      <c r="P323" s="437"/>
      <c r="Q323" s="437"/>
      <c r="R323" s="437"/>
      <c r="S323" s="437"/>
      <c r="T323" s="437"/>
      <c r="U323" s="437"/>
      <c r="V323" s="437"/>
      <c r="W323" s="437"/>
      <c r="X323" s="437"/>
      <c r="Y323" s="437"/>
      <c r="Z323" s="437"/>
      <c r="AA323" s="437"/>
      <c r="AB323" s="437"/>
      <c r="AC323" s="437"/>
      <c r="AD323" s="437"/>
      <c r="AE323" s="437"/>
      <c r="AF323" s="437"/>
      <c r="AG323" s="437"/>
      <c r="AH323" s="437"/>
      <c r="AI323" s="437"/>
      <c r="AJ323" s="437"/>
      <c r="AK323" s="437"/>
      <c r="AL323" s="437"/>
      <c r="AM323" s="437"/>
      <c r="AN323" s="437"/>
      <c r="AO323" s="437"/>
      <c r="AP323" s="437"/>
      <c r="AQ323" s="437"/>
      <c r="AR323" s="437"/>
      <c r="AS323" s="437"/>
      <c r="AT323" s="437"/>
      <c r="AU323" s="437"/>
      <c r="AV323" s="437"/>
      <c r="AW323" s="437"/>
      <c r="AX323" s="437"/>
      <c r="AY323" s="437"/>
      <c r="AZ323" s="437"/>
      <c r="BA323" s="437"/>
      <c r="BB323" s="437"/>
      <c r="BC323" s="438"/>
      <c r="BD323" s="500"/>
      <c r="BE323" s="500"/>
      <c r="BF323" s="500"/>
      <c r="BG323" s="500"/>
      <c r="BH323" s="500"/>
      <c r="BI323" s="500"/>
      <c r="BJ323" s="500"/>
      <c r="BK323" s="500"/>
      <c r="BL323" s="500"/>
      <c r="BM323" s="500"/>
      <c r="BN323" s="500"/>
      <c r="BO323" s="500"/>
      <c r="BP323" s="500"/>
      <c r="BQ323" s="500"/>
      <c r="BR323" s="500"/>
      <c r="BS323" s="500"/>
      <c r="BT323" s="442" t="s">
        <v>178</v>
      </c>
      <c r="BU323" s="442"/>
      <c r="BV323" s="442"/>
      <c r="BW323" s="442"/>
      <c r="BX323" s="442"/>
      <c r="BY323" s="442"/>
      <c r="BZ323" s="442"/>
      <c r="CA323" s="442"/>
      <c r="CB323" s="442"/>
      <c r="CC323" s="442"/>
      <c r="CD323" s="442"/>
      <c r="CE323" s="442"/>
      <c r="CF323" s="442"/>
      <c r="CG323" s="442"/>
      <c r="CH323" s="442"/>
      <c r="CI323" s="442"/>
      <c r="CJ323" s="428">
        <f>SUM(CJ321:CJ322)</f>
        <v>60300</v>
      </c>
      <c r="CK323" s="428"/>
      <c r="CL323" s="428"/>
      <c r="CM323" s="428"/>
      <c r="CN323" s="428"/>
      <c r="CO323" s="428"/>
      <c r="CP323" s="428"/>
      <c r="CQ323" s="428"/>
      <c r="CR323" s="428"/>
      <c r="CS323" s="428"/>
      <c r="CT323" s="428"/>
      <c r="CU323" s="428"/>
      <c r="CV323" s="428"/>
      <c r="CW323" s="428"/>
      <c r="CX323" s="428"/>
      <c r="CY323" s="428"/>
      <c r="CZ323" s="428"/>
      <c r="DA323" s="428"/>
    </row>
    <row r="324" spans="1:105" s="124" customFormat="1" ht="14.25">
      <c r="A324" s="133"/>
      <c r="B324" s="133"/>
      <c r="C324" s="133"/>
      <c r="D324" s="133"/>
      <c r="E324" s="133"/>
      <c r="F324" s="133"/>
      <c r="G324" s="133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</row>
    <row r="325" spans="1:105" s="124" customFormat="1" ht="30.75" customHeight="1">
      <c r="A325" s="452" t="s">
        <v>379</v>
      </c>
      <c r="B325" s="452"/>
      <c r="C325" s="452"/>
      <c r="D325" s="452"/>
      <c r="E325" s="452"/>
      <c r="F325" s="452"/>
      <c r="G325" s="452"/>
      <c r="H325" s="452"/>
      <c r="I325" s="452"/>
      <c r="J325" s="452"/>
      <c r="K325" s="452"/>
      <c r="L325" s="452"/>
      <c r="M325" s="452"/>
      <c r="N325" s="452"/>
      <c r="O325" s="452"/>
      <c r="P325" s="452"/>
      <c r="Q325" s="452"/>
      <c r="R325" s="452"/>
      <c r="S325" s="452"/>
      <c r="T325" s="452"/>
      <c r="U325" s="452"/>
      <c r="V325" s="452"/>
      <c r="W325" s="452"/>
      <c r="X325" s="452"/>
      <c r="Y325" s="452"/>
      <c r="Z325" s="452"/>
      <c r="AA325" s="452"/>
      <c r="AB325" s="452"/>
      <c r="AC325" s="452"/>
      <c r="AD325" s="452"/>
      <c r="AE325" s="452"/>
      <c r="AF325" s="452"/>
      <c r="AG325" s="452"/>
      <c r="AH325" s="452"/>
      <c r="AI325" s="452"/>
      <c r="AJ325" s="452"/>
      <c r="AK325" s="452"/>
      <c r="AL325" s="452"/>
      <c r="AM325" s="452"/>
      <c r="AN325" s="452"/>
      <c r="AO325" s="452"/>
      <c r="AP325" s="452"/>
      <c r="AQ325" s="452"/>
      <c r="AR325" s="452"/>
      <c r="AS325" s="452"/>
      <c r="AT325" s="452"/>
      <c r="AU325" s="452"/>
      <c r="AV325" s="452"/>
      <c r="AW325" s="452"/>
      <c r="AX325" s="452"/>
      <c r="AY325" s="452"/>
      <c r="AZ325" s="452"/>
      <c r="BA325" s="452"/>
      <c r="BB325" s="452"/>
      <c r="BC325" s="452"/>
      <c r="BD325" s="452"/>
      <c r="BE325" s="452"/>
      <c r="BF325" s="452"/>
      <c r="BG325" s="452"/>
      <c r="BH325" s="452"/>
      <c r="BI325" s="452"/>
      <c r="BJ325" s="452"/>
      <c r="BK325" s="452"/>
      <c r="BL325" s="452"/>
      <c r="BM325" s="452"/>
      <c r="BN325" s="452"/>
      <c r="BO325" s="452"/>
      <c r="BP325" s="452"/>
      <c r="BQ325" s="452"/>
      <c r="BR325" s="452"/>
      <c r="BS325" s="452"/>
      <c r="BT325" s="452"/>
      <c r="BU325" s="452"/>
      <c r="BV325" s="452"/>
      <c r="BW325" s="452"/>
      <c r="BX325" s="452"/>
      <c r="BY325" s="452"/>
      <c r="BZ325" s="452"/>
      <c r="CA325" s="452"/>
      <c r="CB325" s="452"/>
      <c r="CC325" s="452"/>
      <c r="CD325" s="452"/>
      <c r="CE325" s="452"/>
      <c r="CF325" s="452"/>
      <c r="CG325" s="452"/>
      <c r="CH325" s="452"/>
      <c r="CI325" s="452"/>
      <c r="CJ325" s="452"/>
      <c r="CK325" s="452"/>
      <c r="CL325" s="452"/>
      <c r="CM325" s="452"/>
      <c r="CN325" s="452"/>
      <c r="CO325" s="452"/>
      <c r="CP325" s="452"/>
      <c r="CQ325" s="452"/>
      <c r="CR325" s="452"/>
      <c r="CS325" s="452"/>
      <c r="CT325" s="452"/>
      <c r="CU325" s="452"/>
      <c r="CV325" s="452"/>
      <c r="CW325" s="452"/>
      <c r="CX325" s="452"/>
      <c r="CY325" s="452"/>
      <c r="CZ325" s="452"/>
      <c r="DA325" s="452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14.25">
      <c r="A327" s="453" t="s">
        <v>44</v>
      </c>
      <c r="B327" s="453"/>
      <c r="C327" s="453"/>
      <c r="D327" s="453"/>
      <c r="E327" s="453"/>
      <c r="F327" s="453"/>
      <c r="G327" s="453"/>
      <c r="H327" s="50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  <c r="Y327" s="500"/>
      <c r="Z327" s="500"/>
      <c r="AA327" s="500"/>
      <c r="AB327" s="500"/>
      <c r="AC327" s="500"/>
      <c r="AD327" s="500"/>
      <c r="AE327" s="500"/>
      <c r="AF327" s="500"/>
      <c r="AG327" s="500"/>
      <c r="AH327" s="500"/>
      <c r="AI327" s="500"/>
      <c r="AJ327" s="500"/>
      <c r="AK327" s="500"/>
      <c r="AL327" s="500"/>
      <c r="AM327" s="500"/>
      <c r="AN327" s="500"/>
      <c r="AO327" s="500"/>
      <c r="AP327" s="500"/>
      <c r="AQ327" s="500"/>
      <c r="AR327" s="500"/>
      <c r="AS327" s="500"/>
      <c r="AT327" s="500"/>
      <c r="AU327" s="500"/>
      <c r="AV327" s="500"/>
      <c r="AW327" s="500"/>
      <c r="AX327" s="500"/>
      <c r="AY327" s="500"/>
      <c r="AZ327" s="500"/>
      <c r="BA327" s="500"/>
      <c r="BB327" s="500"/>
      <c r="BC327" s="500"/>
      <c r="BD327" s="500"/>
      <c r="BE327" s="500"/>
      <c r="BF327" s="500"/>
      <c r="BG327" s="500"/>
      <c r="BH327" s="500"/>
      <c r="BI327" s="500"/>
      <c r="BJ327" s="500"/>
      <c r="BK327" s="500"/>
      <c r="BL327" s="500"/>
      <c r="BM327" s="500"/>
      <c r="BN327" s="500"/>
      <c r="BO327" s="500"/>
      <c r="BP327" s="500"/>
      <c r="BQ327" s="500"/>
      <c r="BR327" s="500"/>
      <c r="BS327" s="500"/>
      <c r="BT327" s="431"/>
      <c r="BU327" s="431"/>
      <c r="BV327" s="431"/>
      <c r="BW327" s="431"/>
      <c r="BX327" s="431"/>
      <c r="BY327" s="431"/>
      <c r="BZ327" s="431"/>
      <c r="CA327" s="431"/>
      <c r="CB327" s="431"/>
      <c r="CC327" s="431"/>
      <c r="CD327" s="431"/>
      <c r="CE327" s="431"/>
      <c r="CF327" s="431"/>
      <c r="CG327" s="431"/>
      <c r="CH327" s="431"/>
      <c r="CI327" s="431"/>
      <c r="CJ327" s="424"/>
      <c r="CK327" s="424"/>
      <c r="CL327" s="424"/>
      <c r="CM327" s="424"/>
      <c r="CN327" s="424"/>
      <c r="CO327" s="424"/>
      <c r="CP327" s="424"/>
      <c r="CQ327" s="424"/>
      <c r="CR327" s="424"/>
      <c r="CS327" s="424"/>
      <c r="CT327" s="424"/>
      <c r="CU327" s="424"/>
      <c r="CV327" s="424"/>
      <c r="CW327" s="424"/>
      <c r="CX327" s="424"/>
      <c r="CY327" s="424"/>
      <c r="CZ327" s="424"/>
      <c r="DA327" s="424"/>
    </row>
    <row r="328" spans="1:105" s="124" customFormat="1" ht="14.25">
      <c r="A328" s="453" t="s">
        <v>358</v>
      </c>
      <c r="B328" s="453"/>
      <c r="C328" s="453"/>
      <c r="D328" s="453"/>
      <c r="E328" s="453"/>
      <c r="F328" s="453"/>
      <c r="G328" s="453"/>
      <c r="H328" s="500"/>
      <c r="I328" s="500"/>
      <c r="J328" s="500"/>
      <c r="K328" s="500"/>
      <c r="L328" s="500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  <c r="Y328" s="500"/>
      <c r="Z328" s="500"/>
      <c r="AA328" s="500"/>
      <c r="AB328" s="500"/>
      <c r="AC328" s="500"/>
      <c r="AD328" s="500"/>
      <c r="AE328" s="500"/>
      <c r="AF328" s="500"/>
      <c r="AG328" s="500"/>
      <c r="AH328" s="500"/>
      <c r="AI328" s="500"/>
      <c r="AJ328" s="500"/>
      <c r="AK328" s="500"/>
      <c r="AL328" s="500"/>
      <c r="AM328" s="500"/>
      <c r="AN328" s="500"/>
      <c r="AO328" s="500"/>
      <c r="AP328" s="500"/>
      <c r="AQ328" s="500"/>
      <c r="AR328" s="500"/>
      <c r="AS328" s="500"/>
      <c r="AT328" s="500"/>
      <c r="AU328" s="500"/>
      <c r="AV328" s="500"/>
      <c r="AW328" s="500"/>
      <c r="AX328" s="500"/>
      <c r="AY328" s="500"/>
      <c r="AZ328" s="500"/>
      <c r="BA328" s="500"/>
      <c r="BB328" s="500"/>
      <c r="BC328" s="500"/>
      <c r="BD328" s="500"/>
      <c r="BE328" s="500"/>
      <c r="BF328" s="500"/>
      <c r="BG328" s="500"/>
      <c r="BH328" s="500"/>
      <c r="BI328" s="500"/>
      <c r="BJ328" s="500"/>
      <c r="BK328" s="500"/>
      <c r="BL328" s="500"/>
      <c r="BM328" s="500"/>
      <c r="BN328" s="500"/>
      <c r="BO328" s="500"/>
      <c r="BP328" s="500"/>
      <c r="BQ328" s="500"/>
      <c r="BR328" s="500"/>
      <c r="BS328" s="500"/>
      <c r="BT328" s="431"/>
      <c r="BU328" s="431"/>
      <c r="BV328" s="431"/>
      <c r="BW328" s="431"/>
      <c r="BX328" s="431"/>
      <c r="BY328" s="431"/>
      <c r="BZ328" s="431"/>
      <c r="CA328" s="431"/>
      <c r="CB328" s="431"/>
      <c r="CC328" s="431"/>
      <c r="CD328" s="431"/>
      <c r="CE328" s="431"/>
      <c r="CF328" s="431"/>
      <c r="CG328" s="431"/>
      <c r="CH328" s="431"/>
      <c r="CI328" s="431"/>
      <c r="CJ328" s="424"/>
      <c r="CK328" s="424"/>
      <c r="CL328" s="424"/>
      <c r="CM328" s="424"/>
      <c r="CN328" s="424"/>
      <c r="CO328" s="424"/>
      <c r="CP328" s="424"/>
      <c r="CQ328" s="424"/>
      <c r="CR328" s="424"/>
      <c r="CS328" s="424"/>
      <c r="CT328" s="424"/>
      <c r="CU328" s="424"/>
      <c r="CV328" s="424"/>
      <c r="CW328" s="424"/>
      <c r="CX328" s="424"/>
      <c r="CY328" s="424"/>
      <c r="CZ328" s="424"/>
      <c r="DA328" s="424"/>
    </row>
    <row r="329" spans="1:105" s="124" customFormat="1" ht="14.25">
      <c r="A329" s="453"/>
      <c r="B329" s="453"/>
      <c r="C329" s="453"/>
      <c r="D329" s="453"/>
      <c r="E329" s="453"/>
      <c r="F329" s="453"/>
      <c r="G329" s="453"/>
      <c r="H329" s="467" t="s">
        <v>196</v>
      </c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  <c r="X329" s="467"/>
      <c r="Y329" s="467"/>
      <c r="Z329" s="467"/>
      <c r="AA329" s="467"/>
      <c r="AB329" s="467"/>
      <c r="AC329" s="467"/>
      <c r="AD329" s="467"/>
      <c r="AE329" s="467"/>
      <c r="AF329" s="467"/>
      <c r="AG329" s="467"/>
      <c r="AH329" s="467"/>
      <c r="AI329" s="467"/>
      <c r="AJ329" s="467"/>
      <c r="AK329" s="467"/>
      <c r="AL329" s="467"/>
      <c r="AM329" s="467"/>
      <c r="AN329" s="467"/>
      <c r="AO329" s="467"/>
      <c r="AP329" s="467"/>
      <c r="AQ329" s="467"/>
      <c r="AR329" s="467"/>
      <c r="AS329" s="467"/>
      <c r="AT329" s="467"/>
      <c r="AU329" s="467"/>
      <c r="AV329" s="467"/>
      <c r="AW329" s="467"/>
      <c r="AX329" s="467"/>
      <c r="AY329" s="467"/>
      <c r="AZ329" s="467"/>
      <c r="BA329" s="467"/>
      <c r="BB329" s="467"/>
      <c r="BC329" s="467"/>
      <c r="BD329" s="490"/>
      <c r="BE329" s="490"/>
      <c r="BF329" s="490"/>
      <c r="BG329" s="490"/>
      <c r="BH329" s="490"/>
      <c r="BI329" s="490"/>
      <c r="BJ329" s="490"/>
      <c r="BK329" s="490"/>
      <c r="BL329" s="490"/>
      <c r="BM329" s="490"/>
      <c r="BN329" s="490"/>
      <c r="BO329" s="490"/>
      <c r="BP329" s="490"/>
      <c r="BQ329" s="490"/>
      <c r="BR329" s="490"/>
      <c r="BS329" s="491"/>
      <c r="BT329" s="442" t="s">
        <v>178</v>
      </c>
      <c r="BU329" s="442"/>
      <c r="BV329" s="442"/>
      <c r="BW329" s="442"/>
      <c r="BX329" s="442"/>
      <c r="BY329" s="442"/>
      <c r="BZ329" s="442"/>
      <c r="CA329" s="442"/>
      <c r="CB329" s="442"/>
      <c r="CC329" s="442"/>
      <c r="CD329" s="442"/>
      <c r="CE329" s="442"/>
      <c r="CF329" s="442"/>
      <c r="CG329" s="442"/>
      <c r="CH329" s="442"/>
      <c r="CI329" s="442"/>
      <c r="CJ329" s="428">
        <f>SUM(CJ327:CJ328)</f>
        <v>0</v>
      </c>
      <c r="CK329" s="428"/>
      <c r="CL329" s="428"/>
      <c r="CM329" s="428"/>
      <c r="CN329" s="428"/>
      <c r="CO329" s="428"/>
      <c r="CP329" s="428"/>
      <c r="CQ329" s="428"/>
      <c r="CR329" s="428"/>
      <c r="CS329" s="428"/>
      <c r="CT329" s="428"/>
      <c r="CU329" s="428"/>
      <c r="CV329" s="428"/>
      <c r="CW329" s="428"/>
      <c r="CX329" s="428"/>
      <c r="CY329" s="428"/>
      <c r="CZ329" s="428"/>
      <c r="DA329" s="428"/>
    </row>
    <row r="330" spans="1:105" s="124" customFormat="1" ht="14.25">
      <c r="A330" s="133"/>
      <c r="B330" s="133"/>
      <c r="C330" s="133"/>
      <c r="D330" s="133"/>
      <c r="E330" s="133"/>
      <c r="F330" s="133"/>
      <c r="G330" s="133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</row>
    <row r="331" spans="1:105" s="124" customFormat="1" ht="29.25" customHeight="1">
      <c r="A331" s="452" t="s">
        <v>390</v>
      </c>
      <c r="B331" s="452"/>
      <c r="C331" s="452"/>
      <c r="D331" s="452"/>
      <c r="E331" s="452"/>
      <c r="F331" s="452"/>
      <c r="G331" s="452"/>
      <c r="H331" s="452"/>
      <c r="I331" s="452"/>
      <c r="J331" s="452"/>
      <c r="K331" s="452"/>
      <c r="L331" s="452"/>
      <c r="M331" s="452"/>
      <c r="N331" s="452"/>
      <c r="O331" s="452"/>
      <c r="P331" s="452"/>
      <c r="Q331" s="452"/>
      <c r="R331" s="452"/>
      <c r="S331" s="452"/>
      <c r="T331" s="452"/>
      <c r="U331" s="452"/>
      <c r="V331" s="452"/>
      <c r="W331" s="452"/>
      <c r="X331" s="452"/>
      <c r="Y331" s="452"/>
      <c r="Z331" s="452"/>
      <c r="AA331" s="452"/>
      <c r="AB331" s="452"/>
      <c r="AC331" s="452"/>
      <c r="AD331" s="452"/>
      <c r="AE331" s="452"/>
      <c r="AF331" s="452"/>
      <c r="AG331" s="452"/>
      <c r="AH331" s="452"/>
      <c r="AI331" s="452"/>
      <c r="AJ331" s="452"/>
      <c r="AK331" s="452"/>
      <c r="AL331" s="452"/>
      <c r="AM331" s="452"/>
      <c r="AN331" s="452"/>
      <c r="AO331" s="452"/>
      <c r="AP331" s="452"/>
      <c r="AQ331" s="452"/>
      <c r="AR331" s="452"/>
      <c r="AS331" s="452"/>
      <c r="AT331" s="452"/>
      <c r="AU331" s="452"/>
      <c r="AV331" s="452"/>
      <c r="AW331" s="452"/>
      <c r="AX331" s="452"/>
      <c r="AY331" s="452"/>
      <c r="AZ331" s="452"/>
      <c r="BA331" s="452"/>
      <c r="BB331" s="452"/>
      <c r="BC331" s="452"/>
      <c r="BD331" s="452"/>
      <c r="BE331" s="452"/>
      <c r="BF331" s="452"/>
      <c r="BG331" s="452"/>
      <c r="BH331" s="452"/>
      <c r="BI331" s="452"/>
      <c r="BJ331" s="452"/>
      <c r="BK331" s="452"/>
      <c r="BL331" s="452"/>
      <c r="BM331" s="452"/>
      <c r="BN331" s="452"/>
      <c r="BO331" s="452"/>
      <c r="BP331" s="452"/>
      <c r="BQ331" s="452"/>
      <c r="BR331" s="452"/>
      <c r="BS331" s="452"/>
      <c r="BT331" s="452"/>
      <c r="BU331" s="452"/>
      <c r="BV331" s="452"/>
      <c r="BW331" s="452"/>
      <c r="BX331" s="452"/>
      <c r="BY331" s="452"/>
      <c r="BZ331" s="452"/>
      <c r="CA331" s="452"/>
      <c r="CB331" s="452"/>
      <c r="CC331" s="452"/>
      <c r="CD331" s="452"/>
      <c r="CE331" s="452"/>
      <c r="CF331" s="452"/>
      <c r="CG331" s="452"/>
      <c r="CH331" s="452"/>
      <c r="CI331" s="452"/>
      <c r="CJ331" s="452"/>
      <c r="CK331" s="452"/>
      <c r="CL331" s="452"/>
      <c r="CM331" s="452"/>
      <c r="CN331" s="452"/>
      <c r="CO331" s="452"/>
      <c r="CP331" s="452"/>
      <c r="CQ331" s="452"/>
      <c r="CR331" s="452"/>
      <c r="CS331" s="452"/>
      <c r="CT331" s="452"/>
      <c r="CU331" s="452"/>
      <c r="CV331" s="452"/>
      <c r="CW331" s="452"/>
      <c r="CX331" s="452"/>
      <c r="CY331" s="452"/>
      <c r="CZ331" s="452"/>
      <c r="DA331" s="452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14.25">
      <c r="A333" s="453" t="s">
        <v>44</v>
      </c>
      <c r="B333" s="453"/>
      <c r="C333" s="453"/>
      <c r="D333" s="453"/>
      <c r="E333" s="453"/>
      <c r="F333" s="453"/>
      <c r="G333" s="453"/>
      <c r="H333" s="499"/>
      <c r="I333" s="434"/>
      <c r="J333" s="434"/>
      <c r="K333" s="434"/>
      <c r="L333" s="434"/>
      <c r="M333" s="434"/>
      <c r="N333" s="434"/>
      <c r="O333" s="434"/>
      <c r="P333" s="434"/>
      <c r="Q333" s="434"/>
      <c r="R333" s="434"/>
      <c r="S333" s="434"/>
      <c r="T333" s="434"/>
      <c r="U333" s="434"/>
      <c r="V333" s="434"/>
      <c r="W333" s="434"/>
      <c r="X333" s="434"/>
      <c r="Y333" s="434"/>
      <c r="Z333" s="434"/>
      <c r="AA333" s="434"/>
      <c r="AB333" s="434"/>
      <c r="AC333" s="434"/>
      <c r="AD333" s="434"/>
      <c r="AE333" s="434"/>
      <c r="AF333" s="434"/>
      <c r="AG333" s="434"/>
      <c r="AH333" s="434"/>
      <c r="AI333" s="434"/>
      <c r="AJ333" s="434"/>
      <c r="AK333" s="434"/>
      <c r="AL333" s="434"/>
      <c r="AM333" s="434"/>
      <c r="AN333" s="434"/>
      <c r="AO333" s="434"/>
      <c r="AP333" s="434"/>
      <c r="AQ333" s="434"/>
      <c r="AR333" s="434"/>
      <c r="AS333" s="434"/>
      <c r="AT333" s="434"/>
      <c r="AU333" s="434"/>
      <c r="AV333" s="434"/>
      <c r="AW333" s="434"/>
      <c r="AX333" s="434"/>
      <c r="AY333" s="434"/>
      <c r="AZ333" s="434"/>
      <c r="BA333" s="434"/>
      <c r="BB333" s="434"/>
      <c r="BC333" s="435"/>
      <c r="BD333" s="500"/>
      <c r="BE333" s="500"/>
      <c r="BF333" s="500"/>
      <c r="BG333" s="500"/>
      <c r="BH333" s="500"/>
      <c r="BI333" s="500"/>
      <c r="BJ333" s="500"/>
      <c r="BK333" s="500"/>
      <c r="BL333" s="500"/>
      <c r="BM333" s="500"/>
      <c r="BN333" s="500"/>
      <c r="BO333" s="500"/>
      <c r="BP333" s="500"/>
      <c r="BQ333" s="500"/>
      <c r="BR333" s="500"/>
      <c r="BS333" s="500"/>
      <c r="BT333" s="431"/>
      <c r="BU333" s="431"/>
      <c r="BV333" s="431"/>
      <c r="BW333" s="431"/>
      <c r="BX333" s="431"/>
      <c r="BY333" s="431"/>
      <c r="BZ333" s="431"/>
      <c r="CA333" s="431"/>
      <c r="CB333" s="431"/>
      <c r="CC333" s="431"/>
      <c r="CD333" s="431"/>
      <c r="CE333" s="431"/>
      <c r="CF333" s="431"/>
      <c r="CG333" s="431"/>
      <c r="CH333" s="431"/>
      <c r="CI333" s="431"/>
      <c r="CJ333" s="424"/>
      <c r="CK333" s="424"/>
      <c r="CL333" s="424"/>
      <c r="CM333" s="424"/>
      <c r="CN333" s="424"/>
      <c r="CO333" s="424"/>
      <c r="CP333" s="424"/>
      <c r="CQ333" s="424"/>
      <c r="CR333" s="424"/>
      <c r="CS333" s="424"/>
      <c r="CT333" s="424"/>
      <c r="CU333" s="424"/>
      <c r="CV333" s="424"/>
      <c r="CW333" s="424"/>
      <c r="CX333" s="424"/>
      <c r="CY333" s="424"/>
      <c r="CZ333" s="424"/>
      <c r="DA333" s="424"/>
    </row>
    <row r="334" spans="1:105" s="124" customFormat="1" ht="14.25">
      <c r="A334" s="453" t="s">
        <v>358</v>
      </c>
      <c r="B334" s="453"/>
      <c r="C334" s="453"/>
      <c r="D334" s="453"/>
      <c r="E334" s="453"/>
      <c r="F334" s="453"/>
      <c r="G334" s="453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  <c r="Y334" s="500"/>
      <c r="Z334" s="500"/>
      <c r="AA334" s="500"/>
      <c r="AB334" s="500"/>
      <c r="AC334" s="500"/>
      <c r="AD334" s="500"/>
      <c r="AE334" s="500"/>
      <c r="AF334" s="500"/>
      <c r="AG334" s="500"/>
      <c r="AH334" s="500"/>
      <c r="AI334" s="500"/>
      <c r="AJ334" s="500"/>
      <c r="AK334" s="500"/>
      <c r="AL334" s="500"/>
      <c r="AM334" s="500"/>
      <c r="AN334" s="500"/>
      <c r="AO334" s="500"/>
      <c r="AP334" s="500"/>
      <c r="AQ334" s="500"/>
      <c r="AR334" s="500"/>
      <c r="AS334" s="500"/>
      <c r="AT334" s="500"/>
      <c r="AU334" s="500"/>
      <c r="AV334" s="500"/>
      <c r="AW334" s="500"/>
      <c r="AX334" s="500"/>
      <c r="AY334" s="500"/>
      <c r="AZ334" s="500"/>
      <c r="BA334" s="500"/>
      <c r="BB334" s="500"/>
      <c r="BC334" s="500"/>
      <c r="BD334" s="500"/>
      <c r="BE334" s="500"/>
      <c r="BF334" s="500"/>
      <c r="BG334" s="500"/>
      <c r="BH334" s="500"/>
      <c r="BI334" s="500"/>
      <c r="BJ334" s="500"/>
      <c r="BK334" s="500"/>
      <c r="BL334" s="500"/>
      <c r="BM334" s="500"/>
      <c r="BN334" s="500"/>
      <c r="BO334" s="500"/>
      <c r="BP334" s="500"/>
      <c r="BQ334" s="500"/>
      <c r="BR334" s="500"/>
      <c r="BS334" s="500"/>
      <c r="BT334" s="431"/>
      <c r="BU334" s="431"/>
      <c r="BV334" s="431"/>
      <c r="BW334" s="431"/>
      <c r="BX334" s="431"/>
      <c r="BY334" s="431"/>
      <c r="BZ334" s="431"/>
      <c r="CA334" s="431"/>
      <c r="CB334" s="431"/>
      <c r="CC334" s="431"/>
      <c r="CD334" s="431"/>
      <c r="CE334" s="431"/>
      <c r="CF334" s="431"/>
      <c r="CG334" s="431"/>
      <c r="CH334" s="431"/>
      <c r="CI334" s="431"/>
      <c r="CJ334" s="424"/>
      <c r="CK334" s="424"/>
      <c r="CL334" s="424"/>
      <c r="CM334" s="424"/>
      <c r="CN334" s="424"/>
      <c r="CO334" s="424"/>
      <c r="CP334" s="424"/>
      <c r="CQ334" s="424"/>
      <c r="CR334" s="424"/>
      <c r="CS334" s="424"/>
      <c r="CT334" s="424"/>
      <c r="CU334" s="424"/>
      <c r="CV334" s="424"/>
      <c r="CW334" s="424"/>
      <c r="CX334" s="424"/>
      <c r="CY334" s="424"/>
      <c r="CZ334" s="424"/>
      <c r="DA334" s="424"/>
    </row>
    <row r="335" spans="1:105" s="124" customFormat="1" ht="14.25">
      <c r="A335" s="453"/>
      <c r="B335" s="453"/>
      <c r="C335" s="453"/>
      <c r="D335" s="453"/>
      <c r="E335" s="453"/>
      <c r="F335" s="453"/>
      <c r="G335" s="453"/>
      <c r="H335" s="467" t="s">
        <v>196</v>
      </c>
      <c r="I335" s="467"/>
      <c r="J335" s="467"/>
      <c r="K335" s="467"/>
      <c r="L335" s="467"/>
      <c r="M335" s="467"/>
      <c r="N335" s="467"/>
      <c r="O335" s="467"/>
      <c r="P335" s="467"/>
      <c r="Q335" s="467"/>
      <c r="R335" s="467"/>
      <c r="S335" s="467"/>
      <c r="T335" s="467"/>
      <c r="U335" s="467"/>
      <c r="V335" s="467"/>
      <c r="W335" s="467"/>
      <c r="X335" s="467"/>
      <c r="Y335" s="467"/>
      <c r="Z335" s="467"/>
      <c r="AA335" s="467"/>
      <c r="AB335" s="467"/>
      <c r="AC335" s="467"/>
      <c r="AD335" s="467"/>
      <c r="AE335" s="467"/>
      <c r="AF335" s="467"/>
      <c r="AG335" s="467"/>
      <c r="AH335" s="467"/>
      <c r="AI335" s="467"/>
      <c r="AJ335" s="467"/>
      <c r="AK335" s="467"/>
      <c r="AL335" s="467"/>
      <c r="AM335" s="467"/>
      <c r="AN335" s="467"/>
      <c r="AO335" s="467"/>
      <c r="AP335" s="467"/>
      <c r="AQ335" s="467"/>
      <c r="AR335" s="467"/>
      <c r="AS335" s="467"/>
      <c r="AT335" s="467"/>
      <c r="AU335" s="467"/>
      <c r="AV335" s="467"/>
      <c r="AW335" s="467"/>
      <c r="AX335" s="467"/>
      <c r="AY335" s="467"/>
      <c r="AZ335" s="467"/>
      <c r="BA335" s="467"/>
      <c r="BB335" s="467"/>
      <c r="BC335" s="467"/>
      <c r="BD335" s="453"/>
      <c r="BE335" s="453"/>
      <c r="BF335" s="453"/>
      <c r="BG335" s="453"/>
      <c r="BH335" s="453"/>
      <c r="BI335" s="453"/>
      <c r="BJ335" s="453"/>
      <c r="BK335" s="453"/>
      <c r="BL335" s="453"/>
      <c r="BM335" s="453"/>
      <c r="BN335" s="453"/>
      <c r="BO335" s="453"/>
      <c r="BP335" s="453"/>
      <c r="BQ335" s="453"/>
      <c r="BR335" s="453"/>
      <c r="BS335" s="453"/>
      <c r="BT335" s="442" t="s">
        <v>178</v>
      </c>
      <c r="BU335" s="442"/>
      <c r="BV335" s="442"/>
      <c r="BW335" s="442"/>
      <c r="BX335" s="442"/>
      <c r="BY335" s="442"/>
      <c r="BZ335" s="442"/>
      <c r="CA335" s="442"/>
      <c r="CB335" s="442"/>
      <c r="CC335" s="442"/>
      <c r="CD335" s="442"/>
      <c r="CE335" s="442"/>
      <c r="CF335" s="442"/>
      <c r="CG335" s="442"/>
      <c r="CH335" s="442"/>
      <c r="CI335" s="442"/>
      <c r="CJ335" s="428">
        <f>SUM(CJ333:CJ334)</f>
        <v>0</v>
      </c>
      <c r="CK335" s="428"/>
      <c r="CL335" s="428"/>
      <c r="CM335" s="428"/>
      <c r="CN335" s="428"/>
      <c r="CO335" s="428"/>
      <c r="CP335" s="428"/>
      <c r="CQ335" s="428"/>
      <c r="CR335" s="428"/>
      <c r="CS335" s="428"/>
      <c r="CT335" s="428"/>
      <c r="CU335" s="428"/>
      <c r="CV335" s="428"/>
      <c r="CW335" s="428"/>
      <c r="CX335" s="428"/>
      <c r="CY335" s="428"/>
      <c r="CZ335" s="428"/>
      <c r="DA335" s="428"/>
    </row>
    <row r="336" spans="1:105" s="124" customFormat="1" ht="14.25">
      <c r="A336" s="133"/>
      <c r="B336" s="133"/>
      <c r="C336" s="133"/>
      <c r="D336" s="133"/>
      <c r="E336" s="133"/>
      <c r="F336" s="133"/>
      <c r="G336" s="133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</row>
    <row r="337" spans="1:105" s="124" customFormat="1" ht="33" customHeight="1">
      <c r="A337" s="452" t="s">
        <v>380</v>
      </c>
      <c r="B337" s="452"/>
      <c r="C337" s="452"/>
      <c r="D337" s="452"/>
      <c r="E337" s="452"/>
      <c r="F337" s="452"/>
      <c r="G337" s="452"/>
      <c r="H337" s="452"/>
      <c r="I337" s="452"/>
      <c r="J337" s="452"/>
      <c r="K337" s="452"/>
      <c r="L337" s="452"/>
      <c r="M337" s="452"/>
      <c r="N337" s="452"/>
      <c r="O337" s="452"/>
      <c r="P337" s="452"/>
      <c r="Q337" s="452"/>
      <c r="R337" s="452"/>
      <c r="S337" s="452"/>
      <c r="T337" s="452"/>
      <c r="U337" s="452"/>
      <c r="V337" s="452"/>
      <c r="W337" s="452"/>
      <c r="X337" s="452"/>
      <c r="Y337" s="452"/>
      <c r="Z337" s="452"/>
      <c r="AA337" s="452"/>
      <c r="AB337" s="452"/>
      <c r="AC337" s="452"/>
      <c r="AD337" s="452"/>
      <c r="AE337" s="452"/>
      <c r="AF337" s="452"/>
      <c r="AG337" s="452"/>
      <c r="AH337" s="452"/>
      <c r="AI337" s="452"/>
      <c r="AJ337" s="452"/>
      <c r="AK337" s="452"/>
      <c r="AL337" s="452"/>
      <c r="AM337" s="452"/>
      <c r="AN337" s="452"/>
      <c r="AO337" s="452"/>
      <c r="AP337" s="452"/>
      <c r="AQ337" s="452"/>
      <c r="AR337" s="452"/>
      <c r="AS337" s="452"/>
      <c r="AT337" s="452"/>
      <c r="AU337" s="452"/>
      <c r="AV337" s="452"/>
      <c r="AW337" s="452"/>
      <c r="AX337" s="452"/>
      <c r="AY337" s="452"/>
      <c r="AZ337" s="452"/>
      <c r="BA337" s="452"/>
      <c r="BB337" s="452"/>
      <c r="BC337" s="452"/>
      <c r="BD337" s="452"/>
      <c r="BE337" s="452"/>
      <c r="BF337" s="452"/>
      <c r="BG337" s="452"/>
      <c r="BH337" s="452"/>
      <c r="BI337" s="452"/>
      <c r="BJ337" s="452"/>
      <c r="BK337" s="452"/>
      <c r="BL337" s="452"/>
      <c r="BM337" s="452"/>
      <c r="BN337" s="452"/>
      <c r="BO337" s="452"/>
      <c r="BP337" s="452"/>
      <c r="BQ337" s="452"/>
      <c r="BR337" s="452"/>
      <c r="BS337" s="452"/>
      <c r="BT337" s="452"/>
      <c r="BU337" s="452"/>
      <c r="BV337" s="452"/>
      <c r="BW337" s="452"/>
      <c r="BX337" s="452"/>
      <c r="BY337" s="452"/>
      <c r="BZ337" s="452"/>
      <c r="CA337" s="452"/>
      <c r="CB337" s="452"/>
      <c r="CC337" s="452"/>
      <c r="CD337" s="452"/>
      <c r="CE337" s="452"/>
      <c r="CF337" s="452"/>
      <c r="CG337" s="452"/>
      <c r="CH337" s="452"/>
      <c r="CI337" s="452"/>
      <c r="CJ337" s="452"/>
      <c r="CK337" s="452"/>
      <c r="CL337" s="452"/>
      <c r="CM337" s="452"/>
      <c r="CN337" s="452"/>
      <c r="CO337" s="452"/>
      <c r="CP337" s="452"/>
      <c r="CQ337" s="452"/>
      <c r="CR337" s="452"/>
      <c r="CS337" s="452"/>
      <c r="CT337" s="452"/>
      <c r="CU337" s="452"/>
      <c r="CV337" s="452"/>
      <c r="CW337" s="452"/>
      <c r="CX337" s="452"/>
      <c r="CY337" s="452"/>
      <c r="CZ337" s="452"/>
      <c r="DA337" s="452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14.25">
      <c r="A339" s="453" t="s">
        <v>44</v>
      </c>
      <c r="B339" s="453"/>
      <c r="C339" s="453"/>
      <c r="D339" s="453"/>
      <c r="E339" s="453"/>
      <c r="F339" s="453"/>
      <c r="G339" s="453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  <c r="Y339" s="500"/>
      <c r="Z339" s="500"/>
      <c r="AA339" s="500"/>
      <c r="AB339" s="500"/>
      <c r="AC339" s="500"/>
      <c r="AD339" s="500"/>
      <c r="AE339" s="500"/>
      <c r="AF339" s="500"/>
      <c r="AG339" s="500"/>
      <c r="AH339" s="500"/>
      <c r="AI339" s="500"/>
      <c r="AJ339" s="500"/>
      <c r="AK339" s="500"/>
      <c r="AL339" s="500"/>
      <c r="AM339" s="500"/>
      <c r="AN339" s="500"/>
      <c r="AO339" s="500"/>
      <c r="AP339" s="500"/>
      <c r="AQ339" s="500"/>
      <c r="AR339" s="500"/>
      <c r="AS339" s="500"/>
      <c r="AT339" s="500"/>
      <c r="AU339" s="500"/>
      <c r="AV339" s="500"/>
      <c r="AW339" s="500"/>
      <c r="AX339" s="500"/>
      <c r="AY339" s="500"/>
      <c r="AZ339" s="500"/>
      <c r="BA339" s="500"/>
      <c r="BB339" s="500"/>
      <c r="BC339" s="500"/>
      <c r="BD339" s="500"/>
      <c r="BE339" s="500"/>
      <c r="BF339" s="500"/>
      <c r="BG339" s="500"/>
      <c r="BH339" s="500"/>
      <c r="BI339" s="500"/>
      <c r="BJ339" s="500"/>
      <c r="BK339" s="500"/>
      <c r="BL339" s="500"/>
      <c r="BM339" s="500"/>
      <c r="BN339" s="500"/>
      <c r="BO339" s="500"/>
      <c r="BP339" s="500"/>
      <c r="BQ339" s="500"/>
      <c r="BR339" s="500"/>
      <c r="BS339" s="500"/>
      <c r="BT339" s="431"/>
      <c r="BU339" s="431"/>
      <c r="BV339" s="431"/>
      <c r="BW339" s="431"/>
      <c r="BX339" s="431"/>
      <c r="BY339" s="431"/>
      <c r="BZ339" s="431"/>
      <c r="CA339" s="431"/>
      <c r="CB339" s="431"/>
      <c r="CC339" s="431"/>
      <c r="CD339" s="431"/>
      <c r="CE339" s="431"/>
      <c r="CF339" s="431"/>
      <c r="CG339" s="431"/>
      <c r="CH339" s="431"/>
      <c r="CI339" s="431"/>
      <c r="CJ339" s="424"/>
      <c r="CK339" s="424"/>
      <c r="CL339" s="424"/>
      <c r="CM339" s="424"/>
      <c r="CN339" s="424"/>
      <c r="CO339" s="424"/>
      <c r="CP339" s="424"/>
      <c r="CQ339" s="424"/>
      <c r="CR339" s="424"/>
      <c r="CS339" s="424"/>
      <c r="CT339" s="424"/>
      <c r="CU339" s="424"/>
      <c r="CV339" s="424"/>
      <c r="CW339" s="424"/>
      <c r="CX339" s="424"/>
      <c r="CY339" s="424"/>
      <c r="CZ339" s="424"/>
      <c r="DA339" s="424"/>
    </row>
    <row r="340" spans="1:105" s="124" customFormat="1" ht="14.25">
      <c r="A340" s="453" t="s">
        <v>358</v>
      </c>
      <c r="B340" s="453"/>
      <c r="C340" s="453"/>
      <c r="D340" s="453"/>
      <c r="E340" s="453"/>
      <c r="F340" s="453"/>
      <c r="G340" s="453"/>
      <c r="H340" s="500"/>
      <c r="I340" s="500"/>
      <c r="J340" s="500"/>
      <c r="K340" s="500"/>
      <c r="L340" s="500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  <c r="Y340" s="500"/>
      <c r="Z340" s="500"/>
      <c r="AA340" s="500"/>
      <c r="AB340" s="500"/>
      <c r="AC340" s="500"/>
      <c r="AD340" s="500"/>
      <c r="AE340" s="500"/>
      <c r="AF340" s="500"/>
      <c r="AG340" s="500"/>
      <c r="AH340" s="500"/>
      <c r="AI340" s="500"/>
      <c r="AJ340" s="500"/>
      <c r="AK340" s="500"/>
      <c r="AL340" s="500"/>
      <c r="AM340" s="500"/>
      <c r="AN340" s="500"/>
      <c r="AO340" s="500"/>
      <c r="AP340" s="500"/>
      <c r="AQ340" s="500"/>
      <c r="AR340" s="500"/>
      <c r="AS340" s="500"/>
      <c r="AT340" s="500"/>
      <c r="AU340" s="500"/>
      <c r="AV340" s="500"/>
      <c r="AW340" s="500"/>
      <c r="AX340" s="500"/>
      <c r="AY340" s="500"/>
      <c r="AZ340" s="500"/>
      <c r="BA340" s="500"/>
      <c r="BB340" s="500"/>
      <c r="BC340" s="500"/>
      <c r="BD340" s="500"/>
      <c r="BE340" s="500"/>
      <c r="BF340" s="500"/>
      <c r="BG340" s="500"/>
      <c r="BH340" s="500"/>
      <c r="BI340" s="500"/>
      <c r="BJ340" s="500"/>
      <c r="BK340" s="500"/>
      <c r="BL340" s="500"/>
      <c r="BM340" s="500"/>
      <c r="BN340" s="500"/>
      <c r="BO340" s="500"/>
      <c r="BP340" s="500"/>
      <c r="BQ340" s="500"/>
      <c r="BR340" s="500"/>
      <c r="BS340" s="500"/>
      <c r="BT340" s="431"/>
      <c r="BU340" s="431"/>
      <c r="BV340" s="431"/>
      <c r="BW340" s="431"/>
      <c r="BX340" s="431"/>
      <c r="BY340" s="431"/>
      <c r="BZ340" s="431"/>
      <c r="CA340" s="431"/>
      <c r="CB340" s="431"/>
      <c r="CC340" s="431"/>
      <c r="CD340" s="431"/>
      <c r="CE340" s="431"/>
      <c r="CF340" s="431"/>
      <c r="CG340" s="431"/>
      <c r="CH340" s="431"/>
      <c r="CI340" s="431"/>
      <c r="CJ340" s="424">
        <v>0</v>
      </c>
      <c r="CK340" s="424"/>
      <c r="CL340" s="424"/>
      <c r="CM340" s="424"/>
      <c r="CN340" s="424"/>
      <c r="CO340" s="424"/>
      <c r="CP340" s="424"/>
      <c r="CQ340" s="424"/>
      <c r="CR340" s="424"/>
      <c r="CS340" s="424"/>
      <c r="CT340" s="424"/>
      <c r="CU340" s="424"/>
      <c r="CV340" s="424"/>
      <c r="CW340" s="424"/>
      <c r="CX340" s="424"/>
      <c r="CY340" s="424"/>
      <c r="CZ340" s="424"/>
      <c r="DA340" s="424"/>
    </row>
    <row r="341" spans="1:105" s="124" customFormat="1" ht="14.25">
      <c r="A341" s="453"/>
      <c r="B341" s="453"/>
      <c r="C341" s="453"/>
      <c r="D341" s="453"/>
      <c r="E341" s="453"/>
      <c r="F341" s="453"/>
      <c r="G341" s="453"/>
      <c r="H341" s="467" t="s">
        <v>196</v>
      </c>
      <c r="I341" s="467"/>
      <c r="J341" s="467"/>
      <c r="K341" s="467"/>
      <c r="L341" s="467"/>
      <c r="M341" s="467"/>
      <c r="N341" s="467"/>
      <c r="O341" s="467"/>
      <c r="P341" s="467"/>
      <c r="Q341" s="467"/>
      <c r="R341" s="467"/>
      <c r="S341" s="467"/>
      <c r="T341" s="467"/>
      <c r="U341" s="467"/>
      <c r="V341" s="467"/>
      <c r="W341" s="467"/>
      <c r="X341" s="467"/>
      <c r="Y341" s="467"/>
      <c r="Z341" s="467"/>
      <c r="AA341" s="467"/>
      <c r="AB341" s="467"/>
      <c r="AC341" s="467"/>
      <c r="AD341" s="467"/>
      <c r="AE341" s="467"/>
      <c r="AF341" s="467"/>
      <c r="AG341" s="467"/>
      <c r="AH341" s="467"/>
      <c r="AI341" s="467"/>
      <c r="AJ341" s="467"/>
      <c r="AK341" s="467"/>
      <c r="AL341" s="467"/>
      <c r="AM341" s="467"/>
      <c r="AN341" s="467"/>
      <c r="AO341" s="467"/>
      <c r="AP341" s="467"/>
      <c r="AQ341" s="467"/>
      <c r="AR341" s="467"/>
      <c r="AS341" s="467"/>
      <c r="AT341" s="467"/>
      <c r="AU341" s="467"/>
      <c r="AV341" s="467"/>
      <c r="AW341" s="467"/>
      <c r="AX341" s="467"/>
      <c r="AY341" s="467"/>
      <c r="AZ341" s="467"/>
      <c r="BA341" s="467"/>
      <c r="BB341" s="467"/>
      <c r="BC341" s="467"/>
      <c r="BD341" s="500"/>
      <c r="BE341" s="500"/>
      <c r="BF341" s="500"/>
      <c r="BG341" s="500"/>
      <c r="BH341" s="500"/>
      <c r="BI341" s="500"/>
      <c r="BJ341" s="500"/>
      <c r="BK341" s="500"/>
      <c r="BL341" s="500"/>
      <c r="BM341" s="500"/>
      <c r="BN341" s="500"/>
      <c r="BO341" s="500"/>
      <c r="BP341" s="500"/>
      <c r="BQ341" s="500"/>
      <c r="BR341" s="500"/>
      <c r="BS341" s="500"/>
      <c r="BT341" s="442" t="s">
        <v>178</v>
      </c>
      <c r="BU341" s="442"/>
      <c r="BV341" s="442"/>
      <c r="BW341" s="442"/>
      <c r="BX341" s="442"/>
      <c r="BY341" s="442"/>
      <c r="BZ341" s="442"/>
      <c r="CA341" s="442"/>
      <c r="CB341" s="442"/>
      <c r="CC341" s="442"/>
      <c r="CD341" s="442"/>
      <c r="CE341" s="442"/>
      <c r="CF341" s="442"/>
      <c r="CG341" s="442"/>
      <c r="CH341" s="442"/>
      <c r="CI341" s="442"/>
      <c r="CJ341" s="428">
        <f>CJ340+CJ339</f>
        <v>0</v>
      </c>
      <c r="CK341" s="428"/>
      <c r="CL341" s="428"/>
      <c r="CM341" s="428"/>
      <c r="CN341" s="428"/>
      <c r="CO341" s="428"/>
      <c r="CP341" s="428"/>
      <c r="CQ341" s="428"/>
      <c r="CR341" s="428"/>
      <c r="CS341" s="428"/>
      <c r="CT341" s="428"/>
      <c r="CU341" s="428"/>
      <c r="CV341" s="428"/>
      <c r="CW341" s="428"/>
      <c r="CX341" s="428"/>
      <c r="CY341" s="428"/>
      <c r="CZ341" s="428"/>
      <c r="DA341" s="428"/>
    </row>
  </sheetData>
  <sheetProtection/>
  <mergeCells count="995">
    <mergeCell ref="A134:G134"/>
    <mergeCell ref="H134:AO134"/>
    <mergeCell ref="AP134:BE134"/>
    <mergeCell ref="BF134:BU134"/>
    <mergeCell ref="BV134:CK134"/>
    <mergeCell ref="CL134:DA134"/>
    <mergeCell ref="A340:G340"/>
    <mergeCell ref="H340:BC340"/>
    <mergeCell ref="BD340:BS340"/>
    <mergeCell ref="BT340:CI340"/>
    <mergeCell ref="CJ340:DA340"/>
    <mergeCell ref="A341:G341"/>
    <mergeCell ref="H341:BC341"/>
    <mergeCell ref="BD341:BS341"/>
    <mergeCell ref="BT341:CI341"/>
    <mergeCell ref="CJ341:DA341"/>
    <mergeCell ref="A337:DA337"/>
    <mergeCell ref="A339:G339"/>
    <mergeCell ref="H339:BC339"/>
    <mergeCell ref="BD339:BS339"/>
    <mergeCell ref="BT339:CI339"/>
    <mergeCell ref="CJ339:DA339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1:DA331"/>
    <mergeCell ref="A333:G333"/>
    <mergeCell ref="H333:BC333"/>
    <mergeCell ref="BD333:BS333"/>
    <mergeCell ref="BT333:CI333"/>
    <mergeCell ref="CJ333:DA333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25:DA325"/>
    <mergeCell ref="A327:G327"/>
    <mergeCell ref="H327:BC327"/>
    <mergeCell ref="BD327:BS327"/>
    <mergeCell ref="BT327:CI327"/>
    <mergeCell ref="CJ327:DA327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19:DA319"/>
    <mergeCell ref="A321:G321"/>
    <mergeCell ref="H321:BC321"/>
    <mergeCell ref="BD321:BS321"/>
    <mergeCell ref="BT321:CI321"/>
    <mergeCell ref="CJ321:DA321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0:G310"/>
    <mergeCell ref="H310:BC310"/>
    <mergeCell ref="BD310:BS310"/>
    <mergeCell ref="BT310:CI310"/>
    <mergeCell ref="CJ310:DA310"/>
    <mergeCell ref="A312:DA312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04:G304"/>
    <mergeCell ref="H304:BC304"/>
    <mergeCell ref="BD304:BS304"/>
    <mergeCell ref="BT304:CI304"/>
    <mergeCell ref="CJ304:DA304"/>
    <mergeCell ref="A306:DA306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298:G298"/>
    <mergeCell ref="H298:BC298"/>
    <mergeCell ref="BD298:BS298"/>
    <mergeCell ref="BT298:CI298"/>
    <mergeCell ref="CJ298:DA298"/>
    <mergeCell ref="A300:DA300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2:G292"/>
    <mergeCell ref="H292:BC292"/>
    <mergeCell ref="BD292:BS292"/>
    <mergeCell ref="BT292:CI292"/>
    <mergeCell ref="CJ292:DA292"/>
    <mergeCell ref="A294:DA294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86:G286"/>
    <mergeCell ref="H286:BC286"/>
    <mergeCell ref="BD286:BS286"/>
    <mergeCell ref="BT286:CI286"/>
    <mergeCell ref="CJ286:DA286"/>
    <mergeCell ref="A288:DA288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0:G280"/>
    <mergeCell ref="H280:BC280"/>
    <mergeCell ref="BD280:BS280"/>
    <mergeCell ref="BT280:CI280"/>
    <mergeCell ref="CJ280:DA280"/>
    <mergeCell ref="A282:DA282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75:DA275"/>
    <mergeCell ref="A277:G277"/>
    <mergeCell ref="H277:BC277"/>
    <mergeCell ref="BD277:BS277"/>
    <mergeCell ref="BT277:CI277"/>
    <mergeCell ref="CJ277:DA277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69:DA269"/>
    <mergeCell ref="A271:G271"/>
    <mergeCell ref="H271:BC271"/>
    <mergeCell ref="BD271:BS271"/>
    <mergeCell ref="BT271:CI271"/>
    <mergeCell ref="CJ271:DA271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48:G248"/>
    <mergeCell ref="H248:BS248"/>
    <mergeCell ref="BT248:CI248"/>
    <mergeCell ref="CJ248:DA248"/>
    <mergeCell ref="A247:G247"/>
    <mergeCell ref="H247:BS247"/>
    <mergeCell ref="BT247:CI247"/>
    <mergeCell ref="CJ247:DA247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1:G241"/>
    <mergeCell ref="H241:BS241"/>
    <mergeCell ref="BT241:CI241"/>
    <mergeCell ref="CJ241:DA241"/>
    <mergeCell ref="A242:G242"/>
    <mergeCell ref="H242:BS242"/>
    <mergeCell ref="BT242:CI242"/>
    <mergeCell ref="CJ242:DA242"/>
    <mergeCell ref="A236:G236"/>
    <mergeCell ref="H236:BS236"/>
    <mergeCell ref="BT236:CI236"/>
    <mergeCell ref="CJ236:DA236"/>
    <mergeCell ref="A238:DA238"/>
    <mergeCell ref="A240:G240"/>
    <mergeCell ref="H240:BS240"/>
    <mergeCell ref="BT240:CI240"/>
    <mergeCell ref="CJ240:DA240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29:G229"/>
    <mergeCell ref="H229:BS229"/>
    <mergeCell ref="BT229:CI229"/>
    <mergeCell ref="CJ229:DA229"/>
    <mergeCell ref="A231:DA231"/>
    <mergeCell ref="A233:G233"/>
    <mergeCell ref="H233:BS233"/>
    <mergeCell ref="BT233:CI233"/>
    <mergeCell ref="CJ233:DA233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23:G223"/>
    <mergeCell ref="H223:BC223"/>
    <mergeCell ref="BD223:BS223"/>
    <mergeCell ref="BT223:CI223"/>
    <mergeCell ref="CJ223:DA223"/>
    <mergeCell ref="A225:DA225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15:G215"/>
    <mergeCell ref="H215:BC215"/>
    <mergeCell ref="BD215:BS215"/>
    <mergeCell ref="BT215:CI215"/>
    <mergeCell ref="CJ215:DA215"/>
    <mergeCell ref="A217:DA217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8:DA208"/>
    <mergeCell ref="A210:G210"/>
    <mergeCell ref="H210:BC210"/>
    <mergeCell ref="BD210:BS210"/>
    <mergeCell ref="BT210:CI210"/>
    <mergeCell ref="CJ210:DA210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199:G199"/>
    <mergeCell ref="H199:BC199"/>
    <mergeCell ref="BD199:BS199"/>
    <mergeCell ref="BT199:CI199"/>
    <mergeCell ref="CJ199:DA199"/>
    <mergeCell ref="A201:DA201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2:DA192"/>
    <mergeCell ref="A194:G194"/>
    <mergeCell ref="H194:BC194"/>
    <mergeCell ref="BD194:BS194"/>
    <mergeCell ref="BT194:CI194"/>
    <mergeCell ref="CJ194:DA194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4:DA184"/>
    <mergeCell ref="A186:G186"/>
    <mergeCell ref="H186:BC186"/>
    <mergeCell ref="BD186:BS186"/>
    <mergeCell ref="BT186:CI186"/>
    <mergeCell ref="CJ186:DA186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8:DA178"/>
    <mergeCell ref="A180:G180"/>
    <mergeCell ref="H180:BC180"/>
    <mergeCell ref="BD180:BS180"/>
    <mergeCell ref="BT180:CI180"/>
    <mergeCell ref="CJ180:DA180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0:DA170"/>
    <mergeCell ref="A172:G172"/>
    <mergeCell ref="H172:BC172"/>
    <mergeCell ref="BD172:BS172"/>
    <mergeCell ref="BT172:CI172"/>
    <mergeCell ref="CJ172:DA172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64:G164"/>
    <mergeCell ref="H164:AO164"/>
    <mergeCell ref="AP164:BE164"/>
    <mergeCell ref="BF164:BU164"/>
    <mergeCell ref="BV164:CK164"/>
    <mergeCell ref="CL164:DA164"/>
    <mergeCell ref="A161:DA161"/>
    <mergeCell ref="A163:G163"/>
    <mergeCell ref="H163:AO163"/>
    <mergeCell ref="AP163:BE163"/>
    <mergeCell ref="BF163:BU163"/>
    <mergeCell ref="BV163:CK163"/>
    <mergeCell ref="CL163:DA163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56:G156"/>
    <mergeCell ref="H156:AO156"/>
    <mergeCell ref="AP156:BE156"/>
    <mergeCell ref="BF156:BU156"/>
    <mergeCell ref="BV156:CK156"/>
    <mergeCell ref="CL156:DA156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2:AO82"/>
    <mergeCell ref="AP82:DA82"/>
    <mergeCell ref="A84:G84"/>
    <mergeCell ref="H84:BC84"/>
    <mergeCell ref="BD84:BS84"/>
    <mergeCell ref="BT84:CD84"/>
    <mergeCell ref="CE84:DA84"/>
    <mergeCell ref="A79:G79"/>
    <mergeCell ref="H79:BC79"/>
    <mergeCell ref="BD79:BS79"/>
    <mergeCell ref="BT79:CD79"/>
    <mergeCell ref="CE79:DA79"/>
    <mergeCell ref="X80:DA80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H42:BV42"/>
    <mergeCell ref="BW42:CL42"/>
    <mergeCell ref="CM42:DA42"/>
    <mergeCell ref="A39:F39"/>
    <mergeCell ref="H39:BV39"/>
    <mergeCell ref="BW39:CL39"/>
    <mergeCell ref="CM39:DA39"/>
    <mergeCell ref="A40:F40"/>
    <mergeCell ref="H40:BV40"/>
    <mergeCell ref="BW40:CL40"/>
    <mergeCell ref="CM43:DA43"/>
    <mergeCell ref="A44:F44"/>
    <mergeCell ref="G44:BV44"/>
    <mergeCell ref="BW44:CL44"/>
    <mergeCell ref="CM44:DA44"/>
    <mergeCell ref="A41:F41"/>
    <mergeCell ref="H41:BV41"/>
    <mergeCell ref="BW41:CL41"/>
    <mergeCell ref="CM41:DA41"/>
    <mergeCell ref="A42:F4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149:G149"/>
    <mergeCell ref="H149:AO149"/>
    <mergeCell ref="AP149:BE149"/>
    <mergeCell ref="BF149:BU149"/>
    <mergeCell ref="BV149:CK149"/>
    <mergeCell ref="CL149:DA149"/>
    <mergeCell ref="A150:G150"/>
    <mergeCell ref="H150:AO150"/>
    <mergeCell ref="AP150:BE150"/>
    <mergeCell ref="BF150:BU150"/>
    <mergeCell ref="BV150:CK150"/>
    <mergeCell ref="CL150:DA150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1:DA111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CL131:DA131"/>
    <mergeCell ref="A132:G132"/>
    <mergeCell ref="H132:AO132"/>
    <mergeCell ref="AP132:BE132"/>
    <mergeCell ref="BF132:BU132"/>
    <mergeCell ref="BV132:CK132"/>
    <mergeCell ref="CL132:DA132"/>
    <mergeCell ref="A133:G133"/>
    <mergeCell ref="H133:AO133"/>
    <mergeCell ref="AP133:BE133"/>
    <mergeCell ref="BF133:BU133"/>
    <mergeCell ref="BV133:CK133"/>
    <mergeCell ref="CL133:DA133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8:DA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43:F43"/>
    <mergeCell ref="H43:BV43"/>
    <mergeCell ref="BW43:CL43"/>
    <mergeCell ref="A15:DA15"/>
    <mergeCell ref="A16:DA16"/>
    <mergeCell ref="AE17:AY17"/>
    <mergeCell ref="AZ17:BQ17"/>
    <mergeCell ref="BR17:CI17"/>
    <mergeCell ref="CJ17:DA17"/>
    <mergeCell ref="A17:F17"/>
    <mergeCell ref="A20:DA20"/>
    <mergeCell ref="A21:F21"/>
    <mergeCell ref="G21:AD21"/>
    <mergeCell ref="AE21:AY21"/>
    <mergeCell ref="AZ21:BQ21"/>
    <mergeCell ref="BR21:CI21"/>
    <mergeCell ref="CJ21:DA21"/>
    <mergeCell ref="A18:AD18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CJ22:DA22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G59:BV59"/>
    <mergeCell ref="A28:CL28"/>
    <mergeCell ref="A57:F57"/>
    <mergeCell ref="H57:BV57"/>
    <mergeCell ref="BW57:CL57"/>
    <mergeCell ref="CM57:DA57"/>
    <mergeCell ref="A59:F59"/>
    <mergeCell ref="BW59:CL59"/>
    <mergeCell ref="CM59:DA59"/>
    <mergeCell ref="A46:F46"/>
    <mergeCell ref="A55:F55"/>
    <mergeCell ref="H55:BV55"/>
    <mergeCell ref="BW55:CL55"/>
    <mergeCell ref="H50:BV50"/>
    <mergeCell ref="BW50:CL50"/>
    <mergeCell ref="BW51:CL51"/>
    <mergeCell ref="H54:BV54"/>
    <mergeCell ref="BW54:CL54"/>
    <mergeCell ref="H47:BV47"/>
    <mergeCell ref="H48:BV48"/>
    <mergeCell ref="A51:F51"/>
    <mergeCell ref="H51:BV51"/>
    <mergeCell ref="CM55:DA55"/>
    <mergeCell ref="CM54:DA54"/>
    <mergeCell ref="A49:F49"/>
    <mergeCell ref="H49:BV49"/>
    <mergeCell ref="CM51:DA51"/>
    <mergeCell ref="H52:BV52"/>
    <mergeCell ref="CM52:DA53"/>
    <mergeCell ref="BW49:CL49"/>
    <mergeCell ref="CM50:DA50"/>
    <mergeCell ref="H53:BV53"/>
    <mergeCell ref="A45:DA45"/>
    <mergeCell ref="A47:F48"/>
    <mergeCell ref="BW47:CL48"/>
    <mergeCell ref="CM47:DA48"/>
    <mergeCell ref="A52:F53"/>
    <mergeCell ref="BW52:CL53"/>
    <mergeCell ref="CM49:DA49"/>
    <mergeCell ref="A50:F50"/>
  </mergeCells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169" max="255" man="1"/>
    <brk id="216" max="255" man="1"/>
    <brk id="262" max="255" man="1"/>
    <brk id="3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4" t="s">
        <v>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2" t="s">
        <v>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</row>
    <row r="5" spans="1:128" s="91" customFormat="1" ht="49.5" customHeight="1">
      <c r="A5" s="213" t="s">
        <v>272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2" t="s">
        <v>58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</row>
    <row r="8" spans="1:128" s="93" customFormat="1" ht="36" customHeight="1">
      <c r="A8" s="215" t="s">
        <v>273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2" t="s">
        <v>59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</row>
    <row r="11" spans="1:128" s="91" customFormat="1" ht="48" customHeight="1">
      <c r="A11" s="213" t="s">
        <v>274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2" t="s">
        <v>398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2" t="s">
        <v>60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2" t="s">
        <v>61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1" t="s">
        <v>399</v>
      </c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2" t="s">
        <v>62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1" t="s">
        <v>400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2" t="s">
        <v>401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</row>
    <row r="20" spans="1:128" s="91" customFormat="1" ht="15">
      <c r="A20" s="97"/>
      <c r="B20" s="212" t="s">
        <v>60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2" t="s">
        <v>63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 t="s">
        <v>402</v>
      </c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">
      <selection activeCell="BT26" sqref="BT26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43" t="s">
        <v>64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</row>
    <row r="4" spans="1:105" s="1" customFormat="1" ht="14.25">
      <c r="A4" s="244" t="s">
        <v>275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</row>
    <row r="5" spans="1:105" s="1" customFormat="1" ht="15">
      <c r="A5" s="245" t="s">
        <v>65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46" t="s">
        <v>66</v>
      </c>
      <c r="B8" s="247"/>
      <c r="C8" s="247"/>
      <c r="D8" s="247"/>
      <c r="E8" s="247"/>
      <c r="F8" s="247"/>
      <c r="G8" s="248"/>
      <c r="H8" s="246" t="s">
        <v>67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8"/>
      <c r="BT8" s="246" t="s">
        <v>68</v>
      </c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8"/>
    </row>
    <row r="9" spans="1:105" s="3" customFormat="1" ht="12.75">
      <c r="A9" s="240">
        <v>1</v>
      </c>
      <c r="B9" s="241"/>
      <c r="C9" s="241"/>
      <c r="D9" s="241"/>
      <c r="E9" s="241"/>
      <c r="F9" s="241"/>
      <c r="G9" s="242"/>
      <c r="H9" s="240">
        <v>2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2"/>
      <c r="BT9" s="240">
        <v>3</v>
      </c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2"/>
    </row>
    <row r="10" spans="1:105" s="4" customFormat="1" ht="23.25" customHeight="1">
      <c r="A10" s="216"/>
      <c r="B10" s="217"/>
      <c r="C10" s="217"/>
      <c r="D10" s="217"/>
      <c r="E10" s="217"/>
      <c r="F10" s="217"/>
      <c r="G10" s="218"/>
      <c r="H10" s="231" t="s">
        <v>69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3"/>
      <c r="BT10" s="234">
        <f>BT11+BT13</f>
        <v>1982233.35</v>
      </c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</row>
    <row r="11" spans="1:105" s="4" customFormat="1" ht="30.75" customHeight="1">
      <c r="A11" s="216"/>
      <c r="B11" s="217"/>
      <c r="C11" s="217"/>
      <c r="D11" s="217"/>
      <c r="E11" s="217"/>
      <c r="F11" s="217"/>
      <c r="G11" s="218"/>
      <c r="H11" s="219" t="s">
        <v>70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1"/>
      <c r="BT11" s="222">
        <v>1395670.35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</row>
    <row r="12" spans="1:105" s="4" customFormat="1" ht="30.75" customHeight="1">
      <c r="A12" s="216"/>
      <c r="B12" s="217"/>
      <c r="C12" s="217"/>
      <c r="D12" s="217"/>
      <c r="E12" s="217"/>
      <c r="F12" s="217"/>
      <c r="G12" s="218"/>
      <c r="H12" s="225" t="s">
        <v>71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7"/>
      <c r="BT12" s="222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</row>
    <row r="13" spans="1:105" s="4" customFormat="1" ht="15" customHeight="1">
      <c r="A13" s="216"/>
      <c r="B13" s="217"/>
      <c r="C13" s="217"/>
      <c r="D13" s="217"/>
      <c r="E13" s="217"/>
      <c r="F13" s="217"/>
      <c r="G13" s="218"/>
      <c r="H13" s="237" t="s">
        <v>72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22">
        <v>586563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</row>
    <row r="14" spans="1:105" s="4" customFormat="1" ht="30.75" customHeight="1">
      <c r="A14" s="216"/>
      <c r="B14" s="217"/>
      <c r="C14" s="217"/>
      <c r="D14" s="217"/>
      <c r="E14" s="217"/>
      <c r="F14" s="217"/>
      <c r="G14" s="218"/>
      <c r="H14" s="225" t="s">
        <v>71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7"/>
      <c r="BT14" s="222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</row>
    <row r="15" spans="1:105" s="4" customFormat="1" ht="23.25" customHeight="1">
      <c r="A15" s="216"/>
      <c r="B15" s="217"/>
      <c r="C15" s="217"/>
      <c r="D15" s="217"/>
      <c r="E15" s="217"/>
      <c r="F15" s="217"/>
      <c r="G15" s="218"/>
      <c r="H15" s="231" t="s">
        <v>73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4">
        <f>BT22</f>
        <v>1200</v>
      </c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6"/>
    </row>
    <row r="16" spans="1:105" s="4" customFormat="1" ht="30.75" customHeight="1">
      <c r="A16" s="216"/>
      <c r="B16" s="217"/>
      <c r="C16" s="217"/>
      <c r="D16" s="217"/>
      <c r="E16" s="217"/>
      <c r="F16" s="217"/>
      <c r="G16" s="218"/>
      <c r="H16" s="219" t="s">
        <v>74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1"/>
      <c r="BT16" s="222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</row>
    <row r="17" spans="1:105" s="4" customFormat="1" ht="30.75" customHeight="1">
      <c r="A17" s="216"/>
      <c r="B17" s="217"/>
      <c r="C17" s="217"/>
      <c r="D17" s="217"/>
      <c r="E17" s="217"/>
      <c r="F17" s="217"/>
      <c r="G17" s="218"/>
      <c r="H17" s="225" t="s">
        <v>75</v>
      </c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7"/>
      <c r="BT17" s="222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4"/>
    </row>
    <row r="18" spans="1:105" s="4" customFormat="1" ht="15" customHeight="1">
      <c r="A18" s="216"/>
      <c r="B18" s="217"/>
      <c r="C18" s="217"/>
      <c r="D18" s="217"/>
      <c r="E18" s="217"/>
      <c r="F18" s="217"/>
      <c r="G18" s="218"/>
      <c r="H18" s="237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228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30"/>
    </row>
    <row r="19" spans="1:105" s="4" customFormat="1" ht="30.75" customHeight="1">
      <c r="A19" s="216"/>
      <c r="B19" s="217"/>
      <c r="C19" s="217"/>
      <c r="D19" s="217"/>
      <c r="E19" s="217"/>
      <c r="F19" s="217"/>
      <c r="G19" s="218"/>
      <c r="H19" s="225" t="s">
        <v>76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7"/>
      <c r="BT19" s="228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30"/>
    </row>
    <row r="20" spans="1:105" s="4" customFormat="1" ht="15" customHeight="1">
      <c r="A20" s="216"/>
      <c r="B20" s="217"/>
      <c r="C20" s="217"/>
      <c r="D20" s="217"/>
      <c r="E20" s="217"/>
      <c r="F20" s="217"/>
      <c r="G20" s="218"/>
      <c r="H20" s="219" t="s">
        <v>77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1"/>
      <c r="BT20" s="228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30"/>
    </row>
    <row r="21" spans="1:105" s="4" customFormat="1" ht="15" customHeight="1">
      <c r="A21" s="216"/>
      <c r="B21" s="217"/>
      <c r="C21" s="217"/>
      <c r="D21" s="217"/>
      <c r="E21" s="217"/>
      <c r="F21" s="217"/>
      <c r="G21" s="218"/>
      <c r="H21" s="219" t="s">
        <v>78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1"/>
      <c r="BT21" s="222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</row>
    <row r="22" spans="1:105" s="4" customFormat="1" ht="21" customHeight="1">
      <c r="A22" s="216"/>
      <c r="B22" s="217"/>
      <c r="C22" s="217"/>
      <c r="D22" s="217"/>
      <c r="E22" s="217"/>
      <c r="F22" s="217"/>
      <c r="G22" s="218"/>
      <c r="H22" s="219" t="s">
        <v>79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1"/>
      <c r="BT22" s="222">
        <v>1200</v>
      </c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4"/>
    </row>
    <row r="23" spans="1:105" s="4" customFormat="1" ht="23.25" customHeight="1">
      <c r="A23" s="216"/>
      <c r="B23" s="217"/>
      <c r="C23" s="217"/>
      <c r="D23" s="217"/>
      <c r="E23" s="217"/>
      <c r="F23" s="217"/>
      <c r="G23" s="218"/>
      <c r="H23" s="231" t="s">
        <v>80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3"/>
      <c r="BT23" s="234">
        <f>BT25</f>
        <v>636308.71</v>
      </c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</row>
    <row r="24" spans="1:105" s="4" customFormat="1" ht="30.75" customHeight="1">
      <c r="A24" s="216"/>
      <c r="B24" s="217"/>
      <c r="C24" s="217"/>
      <c r="D24" s="217"/>
      <c r="E24" s="217"/>
      <c r="F24" s="217"/>
      <c r="G24" s="218"/>
      <c r="H24" s="219" t="s">
        <v>81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1"/>
      <c r="BT24" s="228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30"/>
    </row>
    <row r="25" spans="1:105" s="4" customFormat="1" ht="15" customHeight="1">
      <c r="A25" s="216"/>
      <c r="B25" s="217"/>
      <c r="C25" s="217"/>
      <c r="D25" s="217"/>
      <c r="E25" s="217"/>
      <c r="F25" s="217"/>
      <c r="G25" s="218"/>
      <c r="H25" s="219" t="s">
        <v>82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1"/>
      <c r="BT25" s="222">
        <v>636308.71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4"/>
    </row>
    <row r="26" spans="1:105" s="4" customFormat="1" ht="30.75" customHeight="1">
      <c r="A26" s="216"/>
      <c r="B26" s="217"/>
      <c r="C26" s="217"/>
      <c r="D26" s="217"/>
      <c r="E26" s="217"/>
      <c r="F26" s="217"/>
      <c r="G26" s="218"/>
      <c r="H26" s="225" t="s">
        <v>83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7"/>
      <c r="BT26" s="228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30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F25" sqref="F25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386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67</v>
      </c>
      <c r="C7" s="255" t="s">
        <v>88</v>
      </c>
      <c r="D7" s="255" t="s">
        <v>89</v>
      </c>
      <c r="E7" s="255" t="s">
        <v>90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91</v>
      </c>
      <c r="F8" s="261" t="s">
        <v>60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92</v>
      </c>
      <c r="G9" s="255" t="s">
        <v>93</v>
      </c>
      <c r="H9" s="256" t="s">
        <v>94</v>
      </c>
      <c r="I9" s="255" t="s">
        <v>95</v>
      </c>
      <c r="J9" s="255" t="s">
        <v>96</v>
      </c>
      <c r="K9" s="255" t="s">
        <v>97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16469700</v>
      </c>
      <c r="F12" s="122">
        <f>F16</f>
        <v>10686100</v>
      </c>
      <c r="G12" s="79"/>
      <c r="H12" s="122">
        <f>H20</f>
        <v>4103000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60</v>
      </c>
      <c r="C13" s="255">
        <v>110</v>
      </c>
      <c r="D13" s="255"/>
      <c r="E13" s="249"/>
      <c r="F13" s="252" t="s">
        <v>101</v>
      </c>
      <c r="G13" s="254"/>
      <c r="H13" s="252" t="s">
        <v>101</v>
      </c>
      <c r="I13" s="252" t="s">
        <v>101</v>
      </c>
      <c r="J13" s="252" t="s">
        <v>101</v>
      </c>
      <c r="K13" s="249"/>
      <c r="L13" s="252" t="s">
        <v>101</v>
      </c>
      <c r="M13" s="89"/>
    </row>
    <row r="14" spans="2:13" s="65" customFormat="1" ht="15">
      <c r="B14" s="82" t="s">
        <v>102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123">
        <v>999</v>
      </c>
      <c r="E16" s="122">
        <f>K16+F16</f>
        <v>12366700</v>
      </c>
      <c r="F16" s="122">
        <v>10686100</v>
      </c>
      <c r="G16" s="81"/>
      <c r="H16" s="74" t="s">
        <v>101</v>
      </c>
      <c r="I16" s="74" t="s">
        <v>101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4103000</v>
      </c>
      <c r="F20" s="74" t="s">
        <v>101</v>
      </c>
      <c r="G20" s="81"/>
      <c r="H20" s="122">
        <v>4103000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H24+I24+K24+F24</f>
        <v>16469700</v>
      </c>
      <c r="F24" s="122">
        <f>F25+F34</f>
        <v>10686100</v>
      </c>
      <c r="G24" s="79"/>
      <c r="H24" s="122">
        <f>H25+H34</f>
        <v>4103000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110</v>
      </c>
      <c r="C25" s="73">
        <v>210</v>
      </c>
      <c r="D25" s="123">
        <v>888</v>
      </c>
      <c r="E25" s="122">
        <f>F25</f>
        <v>7678800</v>
      </c>
      <c r="F25" s="79">
        <v>7678800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4">
        <v>211</v>
      </c>
      <c r="D26" s="259">
        <v>888</v>
      </c>
      <c r="E26" s="249">
        <f>F26</f>
        <v>7674200</v>
      </c>
      <c r="F26" s="257">
        <v>7674200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112</v>
      </c>
      <c r="C27" s="265"/>
      <c r="D27" s="260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113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8790900</v>
      </c>
      <c r="F34" s="79">
        <v>3007300</v>
      </c>
      <c r="G34" s="79"/>
      <c r="H34" s="122">
        <v>4103000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119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122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0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67</v>
      </c>
      <c r="C7" s="255" t="s">
        <v>88</v>
      </c>
      <c r="D7" s="255" t="s">
        <v>89</v>
      </c>
      <c r="E7" s="255" t="s">
        <v>90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91</v>
      </c>
      <c r="F8" s="261" t="s">
        <v>60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92</v>
      </c>
      <c r="G9" s="255" t="s">
        <v>93</v>
      </c>
      <c r="H9" s="256" t="s">
        <v>94</v>
      </c>
      <c r="I9" s="255" t="s">
        <v>95</v>
      </c>
      <c r="J9" s="255" t="s">
        <v>96</v>
      </c>
      <c r="K9" s="255" t="s">
        <v>97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16178262</v>
      </c>
      <c r="F12" s="122">
        <f>F16</f>
        <v>11092172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60</v>
      </c>
      <c r="C13" s="255">
        <v>110</v>
      </c>
      <c r="D13" s="255"/>
      <c r="E13" s="249"/>
      <c r="F13" s="252" t="s">
        <v>101</v>
      </c>
      <c r="G13" s="254"/>
      <c r="H13" s="252" t="s">
        <v>101</v>
      </c>
      <c r="I13" s="252" t="s">
        <v>101</v>
      </c>
      <c r="J13" s="252" t="s">
        <v>101</v>
      </c>
      <c r="K13" s="249"/>
      <c r="L13" s="252" t="s">
        <v>101</v>
      </c>
      <c r="M13" s="89"/>
    </row>
    <row r="14" spans="2:13" s="65" customFormat="1" ht="15">
      <c r="B14" s="82" t="s">
        <v>102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83"/>
      <c r="E16" s="122">
        <f>K16+F16</f>
        <v>12772772</v>
      </c>
      <c r="F16" s="122">
        <f>ROUND('4. Табл. 2 (очередной фин.год)'!F16*1.038,0)</f>
        <v>11092172</v>
      </c>
      <c r="G16" s="81"/>
      <c r="H16" s="74" t="s">
        <v>101</v>
      </c>
      <c r="I16" s="74" t="s">
        <v>101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3405490</v>
      </c>
      <c r="F20" s="74" t="s">
        <v>101</v>
      </c>
      <c r="G20" s="81"/>
      <c r="H20" s="122">
        <f>'4. Табл. 2 (очередной фин.год)'!H20*0.83</f>
        <v>3405490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H24+I24+K24+F24</f>
        <v>16178261.4</v>
      </c>
      <c r="F24" s="122">
        <f>F25+F34</f>
        <v>11092171.4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110</v>
      </c>
      <c r="C25" s="73">
        <v>210</v>
      </c>
      <c r="D25" s="83"/>
      <c r="E25" s="122">
        <f>F25</f>
        <v>7970594</v>
      </c>
      <c r="F25" s="79">
        <f>ROUND('4. Табл. 2 (очередной фин.год)'!F25*1.038,0)</f>
        <v>7970594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4">
        <v>211</v>
      </c>
      <c r="D26" s="272"/>
      <c r="E26" s="249">
        <f>F26</f>
        <v>7965820</v>
      </c>
      <c r="F26" s="257">
        <f>ROUND('4. Табл. 2 (очередной фин.год)'!F26:F27*1.038,0)</f>
        <v>7965820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112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113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8207667.4</v>
      </c>
      <c r="F34" s="79">
        <f>'4. Табл. 2 (очередной фин.год)'!F34*1.038</f>
        <v>3121577.4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119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122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276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67</v>
      </c>
      <c r="C7" s="255" t="s">
        <v>88</v>
      </c>
      <c r="D7" s="255" t="s">
        <v>89</v>
      </c>
      <c r="E7" s="255" t="s">
        <v>90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91</v>
      </c>
      <c r="F8" s="261" t="s">
        <v>60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92</v>
      </c>
      <c r="G9" s="255" t="s">
        <v>93</v>
      </c>
      <c r="H9" s="256" t="s">
        <v>94</v>
      </c>
      <c r="I9" s="255" t="s">
        <v>95</v>
      </c>
      <c r="J9" s="255" t="s">
        <v>96</v>
      </c>
      <c r="K9" s="255" t="s">
        <v>97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16095690</v>
      </c>
      <c r="F12" s="122">
        <f>F16</f>
        <v>11009600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60</v>
      </c>
      <c r="C13" s="255">
        <v>110</v>
      </c>
      <c r="D13" s="255"/>
      <c r="E13" s="249"/>
      <c r="F13" s="252" t="s">
        <v>101</v>
      </c>
      <c r="G13" s="254"/>
      <c r="H13" s="252" t="s">
        <v>101</v>
      </c>
      <c r="I13" s="252" t="s">
        <v>101</v>
      </c>
      <c r="J13" s="252" t="s">
        <v>101</v>
      </c>
      <c r="K13" s="249"/>
      <c r="L13" s="252" t="s">
        <v>101</v>
      </c>
      <c r="M13" s="89"/>
    </row>
    <row r="14" spans="2:13" s="65" customFormat="1" ht="15">
      <c r="B14" s="82" t="s">
        <v>102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83"/>
      <c r="E16" s="122">
        <f>K16+F16</f>
        <v>12690200</v>
      </c>
      <c r="F16" s="122">
        <f>ROUND('4. Табл.2 (1-й планов. фин.год)'!F16/1.0075,0)</f>
        <v>11009600</v>
      </c>
      <c r="G16" s="81"/>
      <c r="H16" s="74" t="s">
        <v>101</v>
      </c>
      <c r="I16" s="74" t="s">
        <v>101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3405490</v>
      </c>
      <c r="F20" s="74" t="s">
        <v>101</v>
      </c>
      <c r="G20" s="81"/>
      <c r="H20" s="122">
        <f>'4. Табл. 2 (очередной фин.год)'!H20*0.83</f>
        <v>3405490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H24+I24+K24+F24</f>
        <v>16095690</v>
      </c>
      <c r="F24" s="122">
        <f>F25+F34</f>
        <v>11009600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110</v>
      </c>
      <c r="C25" s="73">
        <v>210</v>
      </c>
      <c r="D25" s="83"/>
      <c r="E25" s="122">
        <f>F25</f>
        <v>7911260</v>
      </c>
      <c r="F25" s="79">
        <f>ROUND('4. Табл.2 (1-й планов. фин.год)'!F25/1.0075,0)</f>
        <v>7911260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4">
        <v>211</v>
      </c>
      <c r="D26" s="272"/>
      <c r="E26" s="249">
        <f>F26</f>
        <v>7906521</v>
      </c>
      <c r="F26" s="257">
        <f>ROUND('4. Табл.2 (1-й планов. фин.год)'!F26:F27/1.0075,0)</f>
        <v>7906521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112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113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8184430</v>
      </c>
      <c r="F34" s="79">
        <f>ROUND('4. Табл.2 (1-й планов. фин.год)'!F34/1.0075,0)</f>
        <v>3098340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119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122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CF17" sqref="CF17:CP17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9" t="s">
        <v>127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</row>
    <row r="3" spans="1:149" s="60" customFormat="1" ht="15.75">
      <c r="A3" s="290" t="s">
        <v>128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</row>
    <row r="4" spans="1:149" s="60" customFormat="1" ht="15.75">
      <c r="A4" s="290" t="s">
        <v>129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</row>
    <row r="5" spans="1:149" s="61" customFormat="1" ht="15">
      <c r="A5" s="291" t="s">
        <v>277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</row>
    <row r="6" ht="6" customHeight="1"/>
    <row r="7" ht="10.5" customHeight="1"/>
    <row r="8" spans="1:149" s="2" customFormat="1" ht="13.5" customHeight="1">
      <c r="A8" s="292" t="s">
        <v>67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92" t="s">
        <v>88</v>
      </c>
      <c r="AH8" s="293"/>
      <c r="AI8" s="293"/>
      <c r="AJ8" s="293"/>
      <c r="AK8" s="293"/>
      <c r="AL8" s="293"/>
      <c r="AM8" s="293"/>
      <c r="AN8" s="293"/>
      <c r="AO8" s="294"/>
      <c r="AP8" s="292" t="s">
        <v>130</v>
      </c>
      <c r="AQ8" s="293"/>
      <c r="AR8" s="293"/>
      <c r="AS8" s="293"/>
      <c r="AT8" s="293"/>
      <c r="AU8" s="293"/>
      <c r="AV8" s="293"/>
      <c r="AW8" s="293"/>
      <c r="AX8" s="294"/>
      <c r="AY8" s="246" t="s">
        <v>131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</row>
    <row r="9" spans="1:149" s="2" customFormat="1" ht="13.5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95"/>
      <c r="AH9" s="296"/>
      <c r="AI9" s="296"/>
      <c r="AJ9" s="296"/>
      <c r="AK9" s="296"/>
      <c r="AL9" s="296"/>
      <c r="AM9" s="296"/>
      <c r="AN9" s="296"/>
      <c r="AO9" s="297"/>
      <c r="AP9" s="295"/>
      <c r="AQ9" s="296"/>
      <c r="AR9" s="296"/>
      <c r="AS9" s="296"/>
      <c r="AT9" s="296"/>
      <c r="AU9" s="296"/>
      <c r="AV9" s="296"/>
      <c r="AW9" s="296"/>
      <c r="AX9" s="297"/>
      <c r="AY9" s="246" t="s">
        <v>60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</row>
    <row r="10" spans="1:149" s="2" customFormat="1" ht="67.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95"/>
      <c r="AH10" s="296"/>
      <c r="AI10" s="296"/>
      <c r="AJ10" s="296"/>
      <c r="AK10" s="296"/>
      <c r="AL10" s="296"/>
      <c r="AM10" s="296"/>
      <c r="AN10" s="296"/>
      <c r="AO10" s="297"/>
      <c r="AP10" s="295"/>
      <c r="AQ10" s="296"/>
      <c r="AR10" s="296"/>
      <c r="AS10" s="296"/>
      <c r="AT10" s="296"/>
      <c r="AU10" s="296"/>
      <c r="AV10" s="296"/>
      <c r="AW10" s="296"/>
      <c r="AX10" s="297"/>
      <c r="AY10" s="246" t="s">
        <v>132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86" t="s">
        <v>133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134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00"/>
      <c r="AG11" s="298"/>
      <c r="AH11" s="299"/>
      <c r="AI11" s="299"/>
      <c r="AJ11" s="299"/>
      <c r="AK11" s="299"/>
      <c r="AL11" s="299"/>
      <c r="AM11" s="299"/>
      <c r="AN11" s="299"/>
      <c r="AO11" s="300"/>
      <c r="AP11" s="298"/>
      <c r="AQ11" s="299"/>
      <c r="AR11" s="299"/>
      <c r="AS11" s="299"/>
      <c r="AT11" s="299"/>
      <c r="AU11" s="299"/>
      <c r="AV11" s="299"/>
      <c r="AW11" s="299"/>
      <c r="AX11" s="300"/>
      <c r="AY11" s="283" t="s">
        <v>278</v>
      </c>
      <c r="AZ11" s="284"/>
      <c r="BA11" s="284"/>
      <c r="BB11" s="284"/>
      <c r="BC11" s="284"/>
      <c r="BD11" s="284"/>
      <c r="BE11" s="284"/>
      <c r="BF11" s="284"/>
      <c r="BG11" s="284"/>
      <c r="BH11" s="284"/>
      <c r="BI11" s="285"/>
      <c r="BJ11" s="283" t="s">
        <v>279</v>
      </c>
      <c r="BK11" s="284"/>
      <c r="BL11" s="284"/>
      <c r="BM11" s="284"/>
      <c r="BN11" s="284"/>
      <c r="BO11" s="284"/>
      <c r="BP11" s="284"/>
      <c r="BQ11" s="284"/>
      <c r="BR11" s="284"/>
      <c r="BS11" s="284"/>
      <c r="BT11" s="285"/>
      <c r="BU11" s="283" t="s">
        <v>280</v>
      </c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83" t="s">
        <v>278</v>
      </c>
      <c r="CG11" s="284"/>
      <c r="CH11" s="284"/>
      <c r="CI11" s="284"/>
      <c r="CJ11" s="284"/>
      <c r="CK11" s="284"/>
      <c r="CL11" s="284"/>
      <c r="CM11" s="284"/>
      <c r="CN11" s="284"/>
      <c r="CO11" s="284"/>
      <c r="CP11" s="285"/>
      <c r="CQ11" s="283" t="s">
        <v>279</v>
      </c>
      <c r="CR11" s="284"/>
      <c r="CS11" s="284"/>
      <c r="CT11" s="284"/>
      <c r="CU11" s="284"/>
      <c r="CV11" s="284"/>
      <c r="CW11" s="284"/>
      <c r="CX11" s="284"/>
      <c r="CY11" s="284"/>
      <c r="CZ11" s="284"/>
      <c r="DA11" s="285"/>
      <c r="DB11" s="283" t="s">
        <v>280</v>
      </c>
      <c r="DC11" s="284"/>
      <c r="DD11" s="284"/>
      <c r="DE11" s="284"/>
      <c r="DF11" s="284"/>
      <c r="DG11" s="284"/>
      <c r="DH11" s="284"/>
      <c r="DI11" s="284"/>
      <c r="DJ11" s="284"/>
      <c r="DK11" s="284"/>
      <c r="DL11" s="285"/>
      <c r="DM11" s="283" t="s">
        <v>278</v>
      </c>
      <c r="DN11" s="284"/>
      <c r="DO11" s="284"/>
      <c r="DP11" s="284"/>
      <c r="DQ11" s="284"/>
      <c r="DR11" s="284"/>
      <c r="DS11" s="284"/>
      <c r="DT11" s="284"/>
      <c r="DU11" s="284"/>
      <c r="DV11" s="284"/>
      <c r="DW11" s="285"/>
      <c r="DX11" s="283" t="s">
        <v>279</v>
      </c>
      <c r="DY11" s="284"/>
      <c r="DZ11" s="284"/>
      <c r="EA11" s="284"/>
      <c r="EB11" s="284"/>
      <c r="EC11" s="284"/>
      <c r="ED11" s="284"/>
      <c r="EE11" s="284"/>
      <c r="EF11" s="284"/>
      <c r="EG11" s="284"/>
      <c r="EH11" s="285"/>
      <c r="EI11" s="283" t="s">
        <v>280</v>
      </c>
      <c r="EJ11" s="284"/>
      <c r="EK11" s="284"/>
      <c r="EL11" s="284"/>
      <c r="EM11" s="284"/>
      <c r="EN11" s="284"/>
      <c r="EO11" s="284"/>
      <c r="EP11" s="284"/>
      <c r="EQ11" s="284"/>
      <c r="ER11" s="284"/>
      <c r="ES11" s="285"/>
    </row>
    <row r="12" spans="1:149" s="62" customFormat="1" ht="12.75">
      <c r="A12" s="279">
        <v>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>
        <v>2</v>
      </c>
      <c r="AH12" s="279"/>
      <c r="AI12" s="279"/>
      <c r="AJ12" s="279"/>
      <c r="AK12" s="279"/>
      <c r="AL12" s="279"/>
      <c r="AM12" s="279"/>
      <c r="AN12" s="279"/>
      <c r="AO12" s="279"/>
      <c r="AP12" s="279">
        <v>3</v>
      </c>
      <c r="AQ12" s="279"/>
      <c r="AR12" s="279"/>
      <c r="AS12" s="279"/>
      <c r="AT12" s="279"/>
      <c r="AU12" s="279"/>
      <c r="AV12" s="279"/>
      <c r="AW12" s="279"/>
      <c r="AX12" s="279"/>
      <c r="AY12" s="279">
        <v>4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>
        <v>5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>
        <v>6</v>
      </c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>
        <v>7</v>
      </c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>
        <v>8</v>
      </c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>
        <v>9</v>
      </c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>
        <v>10</v>
      </c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>
        <v>11</v>
      </c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>
        <v>12</v>
      </c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</row>
    <row r="13" spans="1:149" s="63" customFormat="1" ht="42" customHeight="1">
      <c r="A13" s="280" t="s">
        <v>135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76" t="s">
        <v>136</v>
      </c>
      <c r="AH13" s="276"/>
      <c r="AI13" s="276"/>
      <c r="AJ13" s="276"/>
      <c r="AK13" s="276"/>
      <c r="AL13" s="276"/>
      <c r="AM13" s="276"/>
      <c r="AN13" s="276"/>
      <c r="AO13" s="276"/>
      <c r="AP13" s="274" t="s">
        <v>137</v>
      </c>
      <c r="AQ13" s="274"/>
      <c r="AR13" s="274"/>
      <c r="AS13" s="274"/>
      <c r="AT13" s="274"/>
      <c r="AU13" s="274"/>
      <c r="AV13" s="274"/>
      <c r="AW13" s="274"/>
      <c r="AX13" s="274"/>
      <c r="AY13" s="277">
        <f>AY16</f>
        <v>8720900</v>
      </c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8">
        <f>CF16</f>
        <v>8720900</v>
      </c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</row>
    <row r="14" spans="1:149" s="63" customFormat="1" ht="53.25" customHeight="1">
      <c r="A14" s="275" t="s">
        <v>138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6" t="s">
        <v>139</v>
      </c>
      <c r="AH14" s="276"/>
      <c r="AI14" s="276"/>
      <c r="AJ14" s="276"/>
      <c r="AK14" s="276"/>
      <c r="AL14" s="276"/>
      <c r="AM14" s="276"/>
      <c r="AN14" s="276"/>
      <c r="AO14" s="276"/>
      <c r="AP14" s="274" t="s">
        <v>137</v>
      </c>
      <c r="AQ14" s="274"/>
      <c r="AR14" s="274"/>
      <c r="AS14" s="274"/>
      <c r="AT14" s="274"/>
      <c r="AU14" s="274"/>
      <c r="AV14" s="274"/>
      <c r="AW14" s="274"/>
      <c r="AX14" s="274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</row>
    <row r="15" spans="1:149" s="63" customFormat="1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6"/>
      <c r="AH15" s="276"/>
      <c r="AI15" s="276"/>
      <c r="AJ15" s="276"/>
      <c r="AK15" s="276"/>
      <c r="AL15" s="276"/>
      <c r="AM15" s="276"/>
      <c r="AN15" s="276"/>
      <c r="AO15" s="276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</row>
    <row r="16" spans="1:149" s="63" customFormat="1" ht="45" customHeight="1">
      <c r="A16" s="275" t="s">
        <v>140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6" t="s">
        <v>141</v>
      </c>
      <c r="AH16" s="276"/>
      <c r="AI16" s="276"/>
      <c r="AJ16" s="276"/>
      <c r="AK16" s="276"/>
      <c r="AL16" s="276"/>
      <c r="AM16" s="276"/>
      <c r="AN16" s="276"/>
      <c r="AO16" s="276"/>
      <c r="AP16" s="274" t="s">
        <v>137</v>
      </c>
      <c r="AQ16" s="274"/>
      <c r="AR16" s="274"/>
      <c r="AS16" s="274"/>
      <c r="AT16" s="274"/>
      <c r="AU16" s="274"/>
      <c r="AV16" s="274"/>
      <c r="AW16" s="274"/>
      <c r="AX16" s="274"/>
      <c r="AY16" s="277">
        <f>CF16</f>
        <v>8720900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8">
        <v>8720900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</row>
    <row r="17" spans="1:149" s="63" customFormat="1" ht="1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4">
      <selection activeCell="BA27" sqref="BA27:BR2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8" t="s">
        <v>142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3" ht="3" customHeight="1"/>
    <row r="4" spans="1:70" s="1" customFormat="1" ht="14.25">
      <c r="A4" s="243" t="s">
        <v>143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</row>
    <row r="5" spans="1:70" s="1" customFormat="1" ht="14.25">
      <c r="A5" s="243" t="s">
        <v>144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</row>
    <row r="6" spans="1:70" s="1" customFormat="1" ht="14.25">
      <c r="A6" s="243" t="s">
        <v>281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</row>
    <row r="7" spans="1:70" s="1" customFormat="1" ht="14.25">
      <c r="A7" s="208" t="s">
        <v>145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</row>
    <row r="8" ht="10.5" customHeight="1"/>
    <row r="9" spans="1:70" ht="64.5" customHeight="1">
      <c r="A9" s="292" t="s">
        <v>67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2" t="s">
        <v>88</v>
      </c>
      <c r="AQ9" s="293"/>
      <c r="AR9" s="293"/>
      <c r="AS9" s="293"/>
      <c r="AT9" s="293"/>
      <c r="AU9" s="293"/>
      <c r="AV9" s="293"/>
      <c r="AW9" s="293"/>
      <c r="AX9" s="293"/>
      <c r="AY9" s="293"/>
      <c r="AZ9" s="294"/>
      <c r="BA9" s="292" t="s">
        <v>146</v>
      </c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4"/>
    </row>
    <row r="10" spans="1:70" s="5" customFormat="1" ht="12.75">
      <c r="A10" s="306">
        <v>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>
        <v>2</v>
      </c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>
        <v>3</v>
      </c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</row>
    <row r="11" spans="1:70" ht="15" customHeight="1">
      <c r="A11" s="301" t="s">
        <v>124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3"/>
      <c r="AP11" s="304" t="s">
        <v>147</v>
      </c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>
        <v>0</v>
      </c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</row>
    <row r="12" spans="1:70" ht="15" customHeight="1">
      <c r="A12" s="301" t="s">
        <v>125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3"/>
      <c r="AP12" s="304" t="s">
        <v>148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>
        <v>0</v>
      </c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</row>
    <row r="13" spans="1:70" ht="15" customHeight="1">
      <c r="A13" s="301" t="s">
        <v>149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3"/>
      <c r="AP13" s="304" t="s">
        <v>150</v>
      </c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>
        <v>0</v>
      </c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</row>
    <row r="14" spans="1:70" ht="15" customHeight="1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3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</row>
    <row r="15" spans="1:70" ht="15" customHeight="1">
      <c r="A15" s="301" t="s">
        <v>151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3"/>
      <c r="AP15" s="304" t="s">
        <v>152</v>
      </c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>
        <v>0</v>
      </c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</row>
    <row r="16" spans="1:70" ht="1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3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</row>
    <row r="18" spans="1:70" ht="12" customHeight="1">
      <c r="A18" s="308" t="s">
        <v>153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</row>
    <row r="20" ht="3" customHeight="1"/>
    <row r="21" spans="1:70" s="1" customFormat="1" ht="14.25">
      <c r="A21" s="309" t="s">
        <v>154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92" t="s">
        <v>67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2" t="s">
        <v>88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4"/>
      <c r="BA23" s="292" t="s">
        <v>155</v>
      </c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4"/>
    </row>
    <row r="24" spans="1:70" s="5" customFormat="1" ht="12.75">
      <c r="A24" s="306">
        <v>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>
        <v>2</v>
      </c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>
        <v>3</v>
      </c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</row>
    <row r="25" spans="1:70" ht="15" customHeight="1">
      <c r="A25" s="301" t="s">
        <v>156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3"/>
      <c r="AP25" s="304" t="s">
        <v>147</v>
      </c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>
        <v>0</v>
      </c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</row>
    <row r="26" spans="1:70" ht="73.5" customHeight="1">
      <c r="A26" s="301" t="s">
        <v>157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3"/>
      <c r="AP26" s="304" t="s">
        <v>148</v>
      </c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>
        <v>22500</v>
      </c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</row>
    <row r="27" spans="1:70" ht="31.5" customHeight="1">
      <c r="A27" s="301" t="s">
        <v>158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3"/>
      <c r="AP27" s="304" t="s">
        <v>150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>
        <v>0</v>
      </c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tabSelected="1" view="pageBreakPreview" zoomScale="120" zoomScaleSheetLayoutView="120" zoomScalePageLayoutView="0" workbookViewId="0" topLeftCell="A4">
      <selection activeCell="B16" sqref="B16:EX16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159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160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66" t="s">
        <v>4</v>
      </c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5" t="str">
        <f>'1. Титульный'!BP9:FK9</f>
        <v>Заведующий отделом образования Администрации Каменского района</v>
      </c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36" t="s">
        <v>5</v>
      </c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35" t="s">
        <v>6</v>
      </c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5" t="str">
        <f>'1. Титульный'!DY13:FK13</f>
        <v>Ю.В. Потоловская</v>
      </c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35" t="s">
        <v>7</v>
      </c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36" t="s">
        <v>8</v>
      </c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8" t="s">
        <v>163</v>
      </c>
      <c r="BR15" s="148"/>
      <c r="BS15" s="148"/>
      <c r="BT15" s="148"/>
      <c r="BU15" s="148"/>
      <c r="BV15" s="375" t="s">
        <v>9</v>
      </c>
      <c r="BW15" s="375"/>
      <c r="BX15" s="148" t="s">
        <v>21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376">
        <v>20</v>
      </c>
      <c r="CV15" s="376"/>
      <c r="CW15" s="376"/>
      <c r="CX15" s="376"/>
      <c r="CY15" s="171" t="s">
        <v>22</v>
      </c>
      <c r="CZ15" s="171"/>
      <c r="DA15" s="171"/>
      <c r="DB15" s="375" t="s">
        <v>10</v>
      </c>
      <c r="DC15" s="375"/>
      <c r="DD15" s="375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68" t="s">
        <v>161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8"/>
      <c r="EG16" s="368"/>
      <c r="EH16" s="368"/>
      <c r="EI16" s="368"/>
      <c r="EJ16" s="368"/>
      <c r="EK16" s="368"/>
      <c r="EL16" s="368"/>
      <c r="EM16" s="368"/>
      <c r="EN16" s="368"/>
      <c r="EO16" s="368"/>
      <c r="EP16" s="368"/>
      <c r="EQ16" s="368"/>
      <c r="ER16" s="368"/>
      <c r="ES16" s="368"/>
      <c r="ET16" s="368"/>
      <c r="EU16" s="368"/>
      <c r="EV16" s="368"/>
      <c r="EW16" s="368"/>
      <c r="EX16" s="368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162</v>
      </c>
      <c r="EJ17" s="201" t="s">
        <v>13</v>
      </c>
      <c r="EK17" s="201"/>
      <c r="EL17" s="201"/>
      <c r="EM17" s="201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69" t="s">
        <v>15</v>
      </c>
      <c r="FA17" s="370"/>
      <c r="FB17" s="370"/>
      <c r="FC17" s="370"/>
      <c r="FD17" s="370"/>
      <c r="FE17" s="370"/>
      <c r="FF17" s="370"/>
      <c r="FG17" s="370"/>
      <c r="FH17" s="370"/>
      <c r="FI17" s="370"/>
      <c r="FJ17" s="370"/>
      <c r="FK17" s="371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72" t="s">
        <v>18</v>
      </c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4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163</v>
      </c>
      <c r="AS19" s="156"/>
      <c r="AT19" s="156"/>
      <c r="AU19" s="156"/>
      <c r="AV19" s="156"/>
      <c r="AW19" s="375" t="s">
        <v>9</v>
      </c>
      <c r="AX19" s="375"/>
      <c r="AY19" s="156" t="s">
        <v>282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76">
        <v>20</v>
      </c>
      <c r="BW19" s="376"/>
      <c r="BX19" s="376"/>
      <c r="BY19" s="376"/>
      <c r="BZ19" s="170" t="s">
        <v>22</v>
      </c>
      <c r="CA19" s="170"/>
      <c r="CB19" s="170"/>
      <c r="CC19" s="375" t="s">
        <v>10</v>
      </c>
      <c r="CD19" s="375"/>
      <c r="CE19" s="375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23</v>
      </c>
      <c r="EY19" s="20"/>
      <c r="EZ19" s="192" t="s">
        <v>267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0.5" customHeight="1">
      <c r="A20" s="20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0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2" t="s">
        <v>269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0.5" customHeight="1">
      <c r="A21" s="20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26</v>
      </c>
      <c r="EY21" s="20"/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2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27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1" t="s">
        <v>268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28</v>
      </c>
      <c r="EY23" s="20"/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20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30</v>
      </c>
      <c r="EY25" s="20"/>
      <c r="EZ25" s="195" t="s">
        <v>389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20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0" t="str">
        <f>'1. Титульный'!AO26:EL27</f>
        <v>отдел Образования Администрации Каменского района 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33</v>
      </c>
      <c r="EY27" s="20"/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26</v>
      </c>
      <c r="EY29" s="20"/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20" t="s">
        <v>35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36</v>
      </c>
      <c r="EY30" s="20"/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37</v>
      </c>
      <c r="EY31" s="20"/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5" t="s">
        <v>38</v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124</v>
      </c>
      <c r="EM33" s="20"/>
      <c r="EN33" s="359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1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16" t="s">
        <v>164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8" t="s">
        <v>165</v>
      </c>
      <c r="AF35" s="317"/>
      <c r="AG35" s="317"/>
      <c r="AH35" s="317"/>
      <c r="AI35" s="317"/>
      <c r="AJ35" s="317"/>
      <c r="AK35" s="317"/>
      <c r="AL35" s="317"/>
      <c r="AM35" s="317"/>
      <c r="AN35" s="317"/>
      <c r="AO35" s="319" t="s">
        <v>166</v>
      </c>
      <c r="AP35" s="320"/>
      <c r="AQ35" s="320"/>
      <c r="AR35" s="320"/>
      <c r="AS35" s="320"/>
      <c r="AT35" s="320"/>
      <c r="AU35" s="320"/>
      <c r="AV35" s="320"/>
      <c r="AW35" s="320"/>
      <c r="AX35" s="320"/>
      <c r="AY35" s="318" t="s">
        <v>167</v>
      </c>
      <c r="AZ35" s="317"/>
      <c r="BA35" s="317"/>
      <c r="BB35" s="317"/>
      <c r="BC35" s="317"/>
      <c r="BD35" s="317"/>
      <c r="BE35" s="317"/>
      <c r="BF35" s="317"/>
      <c r="BG35" s="317"/>
      <c r="BH35" s="317"/>
      <c r="BI35" s="362" t="s">
        <v>168</v>
      </c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4"/>
      <c r="CN35" s="321" t="s">
        <v>169</v>
      </c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3"/>
      <c r="DP35" s="310" t="s">
        <v>170</v>
      </c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</row>
    <row r="36" spans="1:167" s="9" customFormat="1" ht="15" customHeight="1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8"/>
      <c r="AF36" s="317"/>
      <c r="AG36" s="317"/>
      <c r="AH36" s="317"/>
      <c r="AI36" s="317"/>
      <c r="AJ36" s="317"/>
      <c r="AK36" s="317"/>
      <c r="AL36" s="317"/>
      <c r="AM36" s="317"/>
      <c r="AN36" s="317"/>
      <c r="AO36" s="319"/>
      <c r="AP36" s="320"/>
      <c r="AQ36" s="320"/>
      <c r="AR36" s="320"/>
      <c r="AS36" s="320"/>
      <c r="AT36" s="320"/>
      <c r="AU36" s="320"/>
      <c r="AV36" s="320"/>
      <c r="AW36" s="320"/>
      <c r="AX36" s="320"/>
      <c r="AY36" s="318"/>
      <c r="AZ36" s="317"/>
      <c r="BA36" s="317"/>
      <c r="BB36" s="317"/>
      <c r="BC36" s="317"/>
      <c r="BD36" s="317"/>
      <c r="BE36" s="317"/>
      <c r="BF36" s="317"/>
      <c r="BG36" s="317"/>
      <c r="BH36" s="317"/>
      <c r="BI36" s="365" t="s">
        <v>171</v>
      </c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7"/>
      <c r="CN36" s="324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6"/>
      <c r="DP36" s="312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</row>
    <row r="37" spans="1:167" s="16" customFormat="1" ht="10.5" customHeight="1">
      <c r="A37" s="316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172</v>
      </c>
      <c r="CB37" s="171"/>
      <c r="CC37" s="171"/>
      <c r="CD37" s="171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24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6"/>
      <c r="DP37" s="312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</row>
    <row r="38" spans="1:167" s="16" customFormat="1" ht="9.75" customHeight="1">
      <c r="A38" s="316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27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9"/>
      <c r="DP38" s="314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</row>
    <row r="39" spans="1:167" s="16" customFormat="1" ht="22.5" customHeight="1">
      <c r="A39" s="316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54" t="s">
        <v>173</v>
      </c>
      <c r="BJ39" s="354"/>
      <c r="BK39" s="354"/>
      <c r="BL39" s="354"/>
      <c r="BM39" s="354"/>
      <c r="BN39" s="354"/>
      <c r="BO39" s="354"/>
      <c r="BP39" s="354"/>
      <c r="BQ39" s="354"/>
      <c r="BR39" s="354"/>
      <c r="BS39" s="354" t="s">
        <v>174</v>
      </c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5" t="s">
        <v>173</v>
      </c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6"/>
      <c r="DB39" s="355" t="s">
        <v>174</v>
      </c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6"/>
      <c r="DP39" s="354" t="s">
        <v>175</v>
      </c>
      <c r="DQ39" s="354"/>
      <c r="DR39" s="354"/>
      <c r="DS39" s="354"/>
      <c r="DT39" s="354"/>
      <c r="DU39" s="354"/>
      <c r="DV39" s="354"/>
      <c r="DW39" s="354"/>
      <c r="DX39" s="354"/>
      <c r="DY39" s="354"/>
      <c r="DZ39" s="354"/>
      <c r="EA39" s="354"/>
      <c r="EB39" s="354"/>
      <c r="EC39" s="354"/>
      <c r="ED39" s="354"/>
      <c r="EE39" s="354"/>
      <c r="EF39" s="354"/>
      <c r="EG39" s="354"/>
      <c r="EH39" s="354"/>
      <c r="EI39" s="354"/>
      <c r="EJ39" s="354"/>
      <c r="EK39" s="354"/>
      <c r="EL39" s="354"/>
      <c r="EM39" s="354"/>
      <c r="EN39" s="354" t="s">
        <v>176</v>
      </c>
      <c r="EO39" s="354"/>
      <c r="EP39" s="354"/>
      <c r="EQ39" s="354"/>
      <c r="ER39" s="354"/>
      <c r="ES39" s="354"/>
      <c r="ET39" s="354"/>
      <c r="EU39" s="354"/>
      <c r="EV39" s="354"/>
      <c r="EW39" s="354"/>
      <c r="EX39" s="354"/>
      <c r="EY39" s="354"/>
      <c r="EZ39" s="354"/>
      <c r="FA39" s="354"/>
      <c r="FB39" s="354"/>
      <c r="FC39" s="354"/>
      <c r="FD39" s="354"/>
      <c r="FE39" s="354"/>
      <c r="FF39" s="354"/>
      <c r="FG39" s="354"/>
      <c r="FH39" s="354"/>
      <c r="FI39" s="354"/>
      <c r="FJ39" s="354"/>
      <c r="FK39" s="355"/>
    </row>
    <row r="40" spans="1:167" s="9" customFormat="1" ht="10.5" customHeight="1">
      <c r="A40" s="356">
        <v>1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7">
        <v>2</v>
      </c>
      <c r="AF40" s="357"/>
      <c r="AG40" s="357"/>
      <c r="AH40" s="357"/>
      <c r="AI40" s="357"/>
      <c r="AJ40" s="357"/>
      <c r="AK40" s="357"/>
      <c r="AL40" s="357"/>
      <c r="AM40" s="357"/>
      <c r="AN40" s="357"/>
      <c r="AO40" s="357">
        <v>3</v>
      </c>
      <c r="AP40" s="357"/>
      <c r="AQ40" s="357"/>
      <c r="AR40" s="357"/>
      <c r="AS40" s="357"/>
      <c r="AT40" s="357"/>
      <c r="AU40" s="357"/>
      <c r="AV40" s="357"/>
      <c r="AW40" s="357"/>
      <c r="AX40" s="357"/>
      <c r="AY40" s="357">
        <v>4</v>
      </c>
      <c r="AZ40" s="357"/>
      <c r="BA40" s="357"/>
      <c r="BB40" s="357"/>
      <c r="BC40" s="357"/>
      <c r="BD40" s="357"/>
      <c r="BE40" s="357"/>
      <c r="BF40" s="357"/>
      <c r="BG40" s="357"/>
      <c r="BH40" s="357"/>
      <c r="BI40" s="346">
        <v>5</v>
      </c>
      <c r="BJ40" s="346"/>
      <c r="BK40" s="346"/>
      <c r="BL40" s="346"/>
      <c r="BM40" s="346"/>
      <c r="BN40" s="346"/>
      <c r="BO40" s="346"/>
      <c r="BP40" s="346"/>
      <c r="BQ40" s="346"/>
      <c r="BR40" s="346"/>
      <c r="BS40" s="357">
        <v>6</v>
      </c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46">
        <v>7</v>
      </c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>
        <v>8</v>
      </c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346"/>
      <c r="DN40" s="346"/>
      <c r="DO40" s="346"/>
      <c r="DP40" s="346">
        <v>9</v>
      </c>
      <c r="DQ40" s="346"/>
      <c r="DR40" s="346"/>
      <c r="DS40" s="346"/>
      <c r="DT40" s="346"/>
      <c r="DU40" s="346"/>
      <c r="DV40" s="346"/>
      <c r="DW40" s="346"/>
      <c r="DX40" s="346"/>
      <c r="DY40" s="346"/>
      <c r="DZ40" s="346"/>
      <c r="EA40" s="346"/>
      <c r="EB40" s="346"/>
      <c r="EC40" s="346"/>
      <c r="ED40" s="346"/>
      <c r="EE40" s="346"/>
      <c r="EF40" s="346"/>
      <c r="EG40" s="346"/>
      <c r="EH40" s="346"/>
      <c r="EI40" s="346"/>
      <c r="EJ40" s="346"/>
      <c r="EK40" s="346"/>
      <c r="EL40" s="346"/>
      <c r="EM40" s="346"/>
      <c r="EN40" s="346">
        <v>10</v>
      </c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6"/>
      <c r="FF40" s="346"/>
      <c r="FG40" s="346"/>
      <c r="FH40" s="346"/>
      <c r="FI40" s="346"/>
      <c r="FJ40" s="346"/>
      <c r="FK40" s="347"/>
    </row>
    <row r="41" spans="1:167" s="9" customFormat="1" ht="45" customHeight="1">
      <c r="A41" s="348" t="s">
        <v>283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50"/>
      <c r="AE41" s="351" t="s">
        <v>284</v>
      </c>
      <c r="AF41" s="352"/>
      <c r="AG41" s="352"/>
      <c r="AH41" s="352"/>
      <c r="AI41" s="352"/>
      <c r="AJ41" s="352"/>
      <c r="AK41" s="352"/>
      <c r="AL41" s="352"/>
      <c r="AM41" s="352"/>
      <c r="AN41" s="352"/>
      <c r="AO41" s="352" t="s">
        <v>387</v>
      </c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44">
        <v>4103000</v>
      </c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>
        <f>DP41</f>
        <v>4103000</v>
      </c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  <c r="FJ41" s="344"/>
      <c r="FK41" s="345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177</v>
      </c>
      <c r="BR42" s="25"/>
      <c r="BS42" s="337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9"/>
      <c r="CN42" s="340" t="s">
        <v>178</v>
      </c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2">
        <f>DP41</f>
        <v>4103000</v>
      </c>
      <c r="DQ42" s="342"/>
      <c r="DR42" s="342"/>
      <c r="DS42" s="342"/>
      <c r="DT42" s="342"/>
      <c r="DU42" s="342"/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/>
      <c r="EJ42" s="342"/>
      <c r="EK42" s="342"/>
      <c r="EL42" s="342"/>
      <c r="EM42" s="342"/>
      <c r="EN42" s="342">
        <f>EN41</f>
        <v>4103000</v>
      </c>
      <c r="EO42" s="342"/>
      <c r="EP42" s="342"/>
      <c r="EQ42" s="342"/>
      <c r="ER42" s="342"/>
      <c r="ES42" s="342"/>
      <c r="ET42" s="342"/>
      <c r="EU42" s="342"/>
      <c r="EV42" s="342"/>
      <c r="EW42" s="342"/>
      <c r="EX42" s="342"/>
      <c r="EY42" s="342"/>
      <c r="EZ42" s="342"/>
      <c r="FA42" s="342"/>
      <c r="FB42" s="342"/>
      <c r="FC42" s="342"/>
      <c r="FD42" s="342"/>
      <c r="FE42" s="342"/>
      <c r="FF42" s="342"/>
      <c r="FG42" s="342"/>
      <c r="FH42" s="342"/>
      <c r="FI42" s="342"/>
      <c r="FJ42" s="342"/>
      <c r="FK42" s="343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43</v>
      </c>
      <c r="EY44" s="20"/>
      <c r="EZ44" s="332"/>
      <c r="FA44" s="333"/>
      <c r="FB44" s="333"/>
      <c r="FC44" s="333"/>
      <c r="FD44" s="333"/>
      <c r="FE44" s="333"/>
      <c r="FF44" s="333"/>
      <c r="FG44" s="333"/>
      <c r="FH44" s="333"/>
      <c r="FI44" s="333"/>
      <c r="FJ44" s="333"/>
      <c r="FK44" s="334"/>
    </row>
    <row r="45" spans="1:167" s="9" customFormat="1" ht="10.5" customHeight="1">
      <c r="A45" s="20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20"/>
      <c r="AH45" s="188" t="str">
        <f>'1. Титульный'!AH40:BF40</f>
        <v>Насонова И.Ю.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46</v>
      </c>
      <c r="EY45" s="20"/>
      <c r="EZ45" s="189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5" t="s">
        <v>7</v>
      </c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18"/>
      <c r="AH46" s="336" t="s">
        <v>8</v>
      </c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30" t="s">
        <v>48</v>
      </c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0" t="s">
        <v>50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H49" s="175" t="str">
        <f>'1. Титульный'!AH44:BF44</f>
        <v>Кумачева О.А.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X49" s="43"/>
      <c r="BY49" s="9" t="s">
        <v>52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6" t="s">
        <v>7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H50" s="177" t="s">
        <v>8</v>
      </c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X50" s="43"/>
      <c r="BY50" s="9" t="s">
        <v>53</v>
      </c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Z50" s="174"/>
      <c r="DA50" s="174"/>
      <c r="DB50" s="174"/>
      <c r="DC50" s="174"/>
      <c r="DD50" s="174"/>
      <c r="DE50" s="174"/>
      <c r="DF50" s="174"/>
      <c r="DG50" s="174"/>
      <c r="DH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FJ50" s="9"/>
      <c r="FK50" s="56"/>
    </row>
    <row r="51" spans="1:167" ht="10.5" customHeight="1">
      <c r="A51" s="9" t="s">
        <v>52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2" t="s">
        <v>54</v>
      </c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Z51" s="172" t="s">
        <v>7</v>
      </c>
      <c r="DA51" s="172"/>
      <c r="DB51" s="172"/>
      <c r="DC51" s="172"/>
      <c r="DD51" s="172"/>
      <c r="DE51" s="172"/>
      <c r="DF51" s="172"/>
      <c r="DG51" s="172"/>
      <c r="DH51" s="172"/>
      <c r="DJ51" s="172" t="s">
        <v>8</v>
      </c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C51" s="172" t="s">
        <v>55</v>
      </c>
      <c r="ED51" s="172"/>
      <c r="EE51" s="172"/>
      <c r="EF51" s="172"/>
      <c r="EG51" s="172"/>
      <c r="EH51" s="172"/>
      <c r="EI51" s="172"/>
      <c r="EJ51" s="172"/>
      <c r="EK51" s="172"/>
      <c r="EL51" s="172"/>
      <c r="FJ51" s="57"/>
      <c r="FK51" s="56"/>
    </row>
    <row r="52" spans="1:167" ht="10.5" customHeight="1">
      <c r="A52" s="9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O52" s="175" t="str">
        <f>'1. Титульный'!AO47:BF47</f>
        <v>Мосийчук Ю.В.</v>
      </c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H52" s="156" t="s">
        <v>271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69" t="s">
        <v>9</v>
      </c>
      <c r="BZ52" s="169"/>
      <c r="CA52" s="148"/>
      <c r="CB52" s="148"/>
      <c r="CC52" s="148"/>
      <c r="CD52" s="148"/>
      <c r="CE52" s="148"/>
      <c r="CF52" s="139" t="s">
        <v>9</v>
      </c>
      <c r="CG52" s="139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69">
        <v>20</v>
      </c>
      <c r="DF52" s="169"/>
      <c r="DG52" s="169"/>
      <c r="DH52" s="169"/>
      <c r="DI52" s="171"/>
      <c r="DJ52" s="171"/>
      <c r="DK52" s="171"/>
      <c r="DL52" s="139" t="s">
        <v>10</v>
      </c>
      <c r="DM52" s="139"/>
      <c r="DN52" s="139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2" t="s">
        <v>54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D53" s="172" t="s">
        <v>7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O53" s="172" t="s">
        <v>8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H53" s="173" t="s">
        <v>55</v>
      </c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9" t="s">
        <v>9</v>
      </c>
      <c r="B54" s="169"/>
      <c r="C54" s="156" t="s">
        <v>163</v>
      </c>
      <c r="D54" s="156"/>
      <c r="E54" s="156"/>
      <c r="F54" s="156"/>
      <c r="G54" s="156"/>
      <c r="H54" s="139" t="s">
        <v>9</v>
      </c>
      <c r="I54" s="139"/>
      <c r="J54" s="156" t="s">
        <v>21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69">
        <v>20</v>
      </c>
      <c r="AH54" s="169"/>
      <c r="AI54" s="169"/>
      <c r="AJ54" s="169"/>
      <c r="AK54" s="170" t="s">
        <v>22</v>
      </c>
      <c r="AL54" s="170"/>
      <c r="AM54" s="170"/>
      <c r="AN54" s="139" t="s">
        <v>10</v>
      </c>
      <c r="AO54" s="139"/>
      <c r="AP54" s="139"/>
    </row>
    <row r="55" s="9" customFormat="1" ht="3" customHeight="1"/>
  </sheetData>
  <sheetProtection/>
  <mergeCells count="12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BS42:CM42"/>
    <mergeCell ref="CN42:DA42"/>
    <mergeCell ref="DB42:DO42"/>
    <mergeCell ref="DP42:EM42"/>
    <mergeCell ref="EN42:FK42"/>
    <mergeCell ref="EN41:FK41"/>
    <mergeCell ref="EZ44:FK44"/>
    <mergeCell ref="N45:AF45"/>
    <mergeCell ref="AH45:BF45"/>
    <mergeCell ref="EZ45:FK45"/>
    <mergeCell ref="N46:AF46"/>
    <mergeCell ref="AH46:BF46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A54:B54"/>
    <mergeCell ref="C54:G54"/>
    <mergeCell ref="H54:I54"/>
    <mergeCell ref="J54:AF54"/>
    <mergeCell ref="AG54:AJ54"/>
    <mergeCell ref="AK54:AM54"/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2019-06-06T13:43:10Z</cp:lastPrinted>
  <dcterms:created xsi:type="dcterms:W3CDTF">2016-11-15T11:35:14Z</dcterms:created>
  <dcterms:modified xsi:type="dcterms:W3CDTF">2019-06-07T05:02:19Z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